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ämäTyökirja"/>
  <mc:AlternateContent xmlns:mc="http://schemas.openxmlformats.org/markup-compatibility/2006">
    <mc:Choice Requires="x15">
      <x15ac:absPath xmlns:x15ac="http://schemas.microsoft.com/office/spreadsheetml/2010/11/ac" url="M:\Valvonta\ASO\Ohjeet ja tiedotteet\Käyttövastike- ja jälkilaskelma -pohjat\"/>
    </mc:Choice>
  </mc:AlternateContent>
  <xr:revisionPtr revIDLastSave="0" documentId="13_ncr:1_{D58C3541-AB25-4774-8F89-3A85C98A9AEE}" xr6:coauthVersionLast="47" xr6:coauthVersionMax="47" xr10:uidLastSave="{00000000-0000-0000-0000-000000000000}"/>
  <bookViews>
    <workbookView xWindow="-27840" yWindow="2130" windowWidth="22410" windowHeight="14025" xr2:uid="{00000000-000D-0000-FFFF-FFFF00000000}"/>
  </bookViews>
  <sheets>
    <sheet name="Käyttövastikelaskelma" sheetId="9" r:id="rId1"/>
    <sheet name="Ohje" sheetId="12" r:id="rId2"/>
  </sheets>
  <definedNames>
    <definedName name="_xlnm._FilterDatabase" localSheetId="1" hidden="1">Ohje!$A$1:$B$114</definedName>
    <definedName name="_xlnm.Print_Area" localSheetId="0">Käyttövastikelaskelma!$A$1:$I$241</definedName>
    <definedName name="_xlnm.Print_Titles" localSheetId="0">Käyttövastikelaskelma!$A:$A,Käyttövastikelaskelma!$3:$3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7" i="9" l="1"/>
  <c r="D57" i="9"/>
  <c r="F57" i="9"/>
  <c r="H60" i="9"/>
  <c r="F60" i="9"/>
  <c r="D60" i="9"/>
  <c r="B60" i="9"/>
  <c r="H183" i="9" l="1"/>
  <c r="F183" i="9"/>
  <c r="D183" i="9"/>
  <c r="E183" i="9" s="1"/>
  <c r="E60" i="9"/>
  <c r="I43" i="9"/>
  <c r="G19" i="9"/>
  <c r="I187" i="9"/>
  <c r="I183" i="9"/>
  <c r="I179" i="9"/>
  <c r="I178" i="9"/>
  <c r="I177" i="9"/>
  <c r="I176" i="9"/>
  <c r="I175" i="9"/>
  <c r="I174" i="9"/>
  <c r="I173" i="9"/>
  <c r="I172" i="9"/>
  <c r="I171" i="9"/>
  <c r="I169" i="9"/>
  <c r="I168" i="9"/>
  <c r="I167" i="9"/>
  <c r="I166" i="9"/>
  <c r="I165" i="9"/>
  <c r="I164" i="9"/>
  <c r="I163" i="9"/>
  <c r="I162" i="9"/>
  <c r="I161" i="9"/>
  <c r="I159" i="9"/>
  <c r="I158" i="9"/>
  <c r="I157" i="9"/>
  <c r="I156" i="9"/>
  <c r="I155" i="9"/>
  <c r="I151" i="9"/>
  <c r="I149" i="9"/>
  <c r="I148" i="9"/>
  <c r="I147" i="9"/>
  <c r="I146" i="9"/>
  <c r="I145" i="9"/>
  <c r="I142" i="9"/>
  <c r="I141" i="9"/>
  <c r="I140" i="9"/>
  <c r="I139" i="9"/>
  <c r="I136" i="9"/>
  <c r="I135" i="9"/>
  <c r="I134" i="9"/>
  <c r="I133" i="9"/>
  <c r="I132" i="9"/>
  <c r="I131" i="9"/>
  <c r="I130" i="9"/>
  <c r="I129" i="9"/>
  <c r="I127" i="9"/>
  <c r="I126" i="9"/>
  <c r="I125" i="9"/>
  <c r="I124" i="9"/>
  <c r="I121" i="9"/>
  <c r="I120" i="9"/>
  <c r="I119" i="9"/>
  <c r="I118" i="9"/>
  <c r="I117" i="9"/>
  <c r="I116" i="9"/>
  <c r="I115" i="9"/>
  <c r="I114" i="9"/>
  <c r="I113" i="9"/>
  <c r="I112" i="9"/>
  <c r="I110" i="9"/>
  <c r="I109" i="9"/>
  <c r="I108" i="9"/>
  <c r="I107" i="9"/>
  <c r="I103" i="9"/>
  <c r="I101" i="9"/>
  <c r="I100" i="9"/>
  <c r="I99" i="9"/>
  <c r="I98" i="9"/>
  <c r="I97" i="9"/>
  <c r="I96" i="9"/>
  <c r="I95" i="9"/>
  <c r="I94" i="9"/>
  <c r="I93" i="9"/>
  <c r="I91" i="9"/>
  <c r="I90" i="9"/>
  <c r="I89" i="9"/>
  <c r="I88" i="9"/>
  <c r="I86" i="9"/>
  <c r="I85" i="9"/>
  <c r="I84" i="9"/>
  <c r="I83" i="9"/>
  <c r="I82" i="9"/>
  <c r="I81" i="9"/>
  <c r="I80" i="9"/>
  <c r="I79" i="9"/>
  <c r="I78" i="9"/>
  <c r="I77" i="9"/>
  <c r="I76" i="9"/>
  <c r="I75" i="9"/>
  <c r="I74" i="9"/>
  <c r="I73" i="9"/>
  <c r="I72" i="9"/>
  <c r="I71" i="9"/>
  <c r="I70" i="9"/>
  <c r="I69" i="9"/>
  <c r="I68" i="9"/>
  <c r="I67" i="9"/>
  <c r="I64" i="9"/>
  <c r="I63" i="9"/>
  <c r="I62" i="9"/>
  <c r="I61" i="9"/>
  <c r="I60" i="9"/>
  <c r="I57" i="9"/>
  <c r="I56" i="9"/>
  <c r="I55" i="9"/>
  <c r="I54" i="9"/>
  <c r="I53" i="9"/>
  <c r="I52" i="9"/>
  <c r="I51" i="9"/>
  <c r="I50" i="9"/>
  <c r="I49" i="9"/>
  <c r="I48" i="9"/>
  <c r="I46" i="9"/>
  <c r="I45" i="9"/>
  <c r="I44" i="9"/>
  <c r="I41" i="9"/>
  <c r="I40" i="9"/>
  <c r="I39" i="9"/>
  <c r="I38" i="9"/>
  <c r="I37" i="9"/>
  <c r="I36" i="9"/>
  <c r="I35" i="9"/>
  <c r="I34" i="9"/>
  <c r="I33" i="9"/>
  <c r="I32" i="9"/>
  <c r="I31" i="9"/>
  <c r="I30" i="9"/>
  <c r="I29" i="9"/>
  <c r="I28" i="9"/>
  <c r="I27" i="9"/>
  <c r="I26" i="9"/>
  <c r="I25" i="9"/>
  <c r="I24" i="9"/>
  <c r="G187" i="9"/>
  <c r="G183" i="9"/>
  <c r="G179" i="9"/>
  <c r="G178" i="9"/>
  <c r="G177" i="9"/>
  <c r="G176" i="9"/>
  <c r="G175" i="9"/>
  <c r="G174" i="9"/>
  <c r="G173" i="9"/>
  <c r="G172" i="9"/>
  <c r="G171" i="9"/>
  <c r="G169" i="9"/>
  <c r="G168" i="9"/>
  <c r="G167" i="9"/>
  <c r="G166" i="9"/>
  <c r="G165" i="9"/>
  <c r="G164" i="9"/>
  <c r="G163" i="9"/>
  <c r="G162" i="9"/>
  <c r="G161" i="9"/>
  <c r="G159" i="9"/>
  <c r="G158" i="9"/>
  <c r="G157" i="9"/>
  <c r="G156" i="9"/>
  <c r="G155" i="9"/>
  <c r="G151" i="9"/>
  <c r="G149" i="9"/>
  <c r="G148" i="9"/>
  <c r="G147" i="9"/>
  <c r="G146" i="9"/>
  <c r="G145" i="9"/>
  <c r="G142" i="9"/>
  <c r="G141" i="9"/>
  <c r="G140" i="9"/>
  <c r="G139" i="9"/>
  <c r="G136" i="9"/>
  <c r="G135" i="9"/>
  <c r="G134" i="9"/>
  <c r="G133" i="9"/>
  <c r="G132" i="9"/>
  <c r="G131" i="9"/>
  <c r="G130" i="9"/>
  <c r="G129" i="9"/>
  <c r="G127" i="9"/>
  <c r="G126" i="9"/>
  <c r="G125" i="9"/>
  <c r="G124" i="9"/>
  <c r="G121" i="9"/>
  <c r="G120" i="9"/>
  <c r="G119" i="9"/>
  <c r="G118" i="9"/>
  <c r="G117" i="9"/>
  <c r="G116" i="9"/>
  <c r="G115" i="9"/>
  <c r="G114" i="9"/>
  <c r="G113" i="9"/>
  <c r="G112" i="9"/>
  <c r="G110" i="9"/>
  <c r="G109" i="9"/>
  <c r="G108" i="9"/>
  <c r="G107" i="9"/>
  <c r="G103" i="9"/>
  <c r="G101" i="9"/>
  <c r="G100" i="9"/>
  <c r="G99" i="9"/>
  <c r="G98" i="9"/>
  <c r="G97" i="9"/>
  <c r="G96" i="9"/>
  <c r="G95" i="9"/>
  <c r="G94" i="9"/>
  <c r="G93" i="9"/>
  <c r="G91" i="9"/>
  <c r="G90" i="9"/>
  <c r="G89" i="9"/>
  <c r="G88" i="9"/>
  <c r="G86" i="9"/>
  <c r="G85" i="9"/>
  <c r="G84" i="9"/>
  <c r="G83" i="9"/>
  <c r="G82" i="9"/>
  <c r="G81" i="9"/>
  <c r="G80" i="9"/>
  <c r="G79" i="9"/>
  <c r="G78" i="9"/>
  <c r="G77" i="9"/>
  <c r="G76" i="9"/>
  <c r="G75" i="9"/>
  <c r="G74" i="9"/>
  <c r="G73" i="9"/>
  <c r="G72" i="9"/>
  <c r="G71" i="9"/>
  <c r="G70" i="9"/>
  <c r="G69" i="9"/>
  <c r="G68" i="9"/>
  <c r="G67" i="9"/>
  <c r="G64" i="9"/>
  <c r="G63" i="9"/>
  <c r="G62" i="9"/>
  <c r="G61" i="9"/>
  <c r="G60" i="9"/>
  <c r="G57" i="9"/>
  <c r="G56" i="9"/>
  <c r="G55" i="9"/>
  <c r="G54" i="9"/>
  <c r="G53" i="9"/>
  <c r="G52" i="9"/>
  <c r="G51" i="9"/>
  <c r="G50" i="9"/>
  <c r="G49" i="9"/>
  <c r="G48" i="9"/>
  <c r="G46" i="9"/>
  <c r="G45" i="9"/>
  <c r="G44" i="9"/>
  <c r="G43" i="9"/>
  <c r="G41" i="9"/>
  <c r="G40" i="9"/>
  <c r="G39" i="9"/>
  <c r="G38" i="9"/>
  <c r="G37" i="9"/>
  <c r="G36" i="9"/>
  <c r="G35" i="9"/>
  <c r="G34" i="9"/>
  <c r="G33" i="9"/>
  <c r="G32" i="9"/>
  <c r="G31" i="9"/>
  <c r="G30" i="9"/>
  <c r="G29" i="9"/>
  <c r="G28" i="9"/>
  <c r="G27" i="9"/>
  <c r="G26" i="9"/>
  <c r="G25" i="9"/>
  <c r="G24" i="9"/>
  <c r="E187" i="9"/>
  <c r="E179" i="9"/>
  <c r="E178" i="9"/>
  <c r="E177" i="9"/>
  <c r="E176" i="9"/>
  <c r="E175" i="9"/>
  <c r="E174" i="9"/>
  <c r="E173" i="9"/>
  <c r="E172" i="9"/>
  <c r="E171" i="9"/>
  <c r="E169" i="9"/>
  <c r="E168" i="9"/>
  <c r="E167" i="9"/>
  <c r="E166" i="9"/>
  <c r="E165" i="9"/>
  <c r="E164" i="9"/>
  <c r="E163" i="9"/>
  <c r="E162" i="9"/>
  <c r="E161" i="9"/>
  <c r="E159" i="9"/>
  <c r="E158" i="9"/>
  <c r="E157" i="9"/>
  <c r="E156" i="9"/>
  <c r="E155" i="9"/>
  <c r="E151" i="9"/>
  <c r="E149" i="9"/>
  <c r="E148" i="9"/>
  <c r="E147" i="9"/>
  <c r="E146" i="9"/>
  <c r="E145" i="9"/>
  <c r="E142" i="9"/>
  <c r="E141" i="9"/>
  <c r="E140" i="9"/>
  <c r="E139" i="9"/>
  <c r="E136" i="9"/>
  <c r="E135" i="9"/>
  <c r="E134" i="9"/>
  <c r="E133" i="9"/>
  <c r="E132" i="9"/>
  <c r="E131" i="9"/>
  <c r="E130" i="9"/>
  <c r="E129" i="9"/>
  <c r="E127" i="9"/>
  <c r="E126" i="9"/>
  <c r="E125" i="9"/>
  <c r="E124" i="9"/>
  <c r="E121" i="9"/>
  <c r="E120" i="9"/>
  <c r="E119" i="9"/>
  <c r="E118" i="9"/>
  <c r="E117" i="9"/>
  <c r="E116" i="9"/>
  <c r="E115" i="9"/>
  <c r="E114" i="9"/>
  <c r="E113" i="9"/>
  <c r="E112" i="9"/>
  <c r="E110" i="9"/>
  <c r="E109" i="9"/>
  <c r="E108" i="9"/>
  <c r="E107" i="9"/>
  <c r="E103" i="9"/>
  <c r="E101" i="9"/>
  <c r="E100" i="9"/>
  <c r="E99" i="9"/>
  <c r="E98" i="9"/>
  <c r="E97" i="9"/>
  <c r="E96" i="9"/>
  <c r="E95" i="9"/>
  <c r="E94" i="9"/>
  <c r="E93" i="9"/>
  <c r="E91" i="9"/>
  <c r="E90" i="9"/>
  <c r="E89" i="9"/>
  <c r="E88" i="9"/>
  <c r="E86" i="9"/>
  <c r="E85" i="9"/>
  <c r="E84" i="9"/>
  <c r="E83" i="9"/>
  <c r="E82" i="9"/>
  <c r="E81" i="9"/>
  <c r="E80" i="9"/>
  <c r="E79" i="9"/>
  <c r="E78" i="9"/>
  <c r="E77" i="9"/>
  <c r="E76" i="9"/>
  <c r="E75" i="9"/>
  <c r="E74" i="9"/>
  <c r="E73" i="9"/>
  <c r="E72" i="9"/>
  <c r="E71" i="9"/>
  <c r="E70" i="9"/>
  <c r="E69" i="9"/>
  <c r="E68" i="9"/>
  <c r="E67" i="9"/>
  <c r="E64" i="9"/>
  <c r="E63" i="9"/>
  <c r="E62" i="9"/>
  <c r="E61" i="9"/>
  <c r="E57" i="9"/>
  <c r="E56" i="9"/>
  <c r="E55" i="9"/>
  <c r="E54" i="9"/>
  <c r="E53" i="9"/>
  <c r="E52" i="9"/>
  <c r="E51" i="9"/>
  <c r="E50" i="9"/>
  <c r="E49" i="9"/>
  <c r="E48" i="9"/>
  <c r="E46" i="9"/>
  <c r="E45" i="9"/>
  <c r="E44" i="9"/>
  <c r="E43" i="9"/>
  <c r="E41" i="9"/>
  <c r="E40" i="9"/>
  <c r="E39" i="9"/>
  <c r="E38" i="9"/>
  <c r="E37" i="9"/>
  <c r="E36" i="9"/>
  <c r="E35" i="9"/>
  <c r="E34" i="9"/>
  <c r="E33" i="9"/>
  <c r="E32" i="9"/>
  <c r="E31" i="9"/>
  <c r="E30" i="9"/>
  <c r="E29" i="9"/>
  <c r="E28" i="9"/>
  <c r="E27" i="9"/>
  <c r="E26" i="9"/>
  <c r="E25" i="9"/>
  <c r="E24" i="9"/>
  <c r="C187" i="9"/>
  <c r="C186" i="9"/>
  <c r="C183" i="9"/>
  <c r="C182" i="9"/>
  <c r="C179" i="9"/>
  <c r="C178" i="9"/>
  <c r="C177" i="9"/>
  <c r="C176" i="9"/>
  <c r="C175" i="9"/>
  <c r="C174" i="9"/>
  <c r="C173" i="9"/>
  <c r="C172" i="9"/>
  <c r="C171" i="9"/>
  <c r="C169" i="9"/>
  <c r="C168" i="9"/>
  <c r="C167" i="9"/>
  <c r="C166" i="9"/>
  <c r="C165" i="9"/>
  <c r="C164" i="9"/>
  <c r="C163" i="9"/>
  <c r="C162" i="9"/>
  <c r="C161" i="9"/>
  <c r="C159" i="9"/>
  <c r="C158" i="9"/>
  <c r="C157" i="9"/>
  <c r="C156" i="9"/>
  <c r="C155" i="9"/>
  <c r="C152" i="9"/>
  <c r="C151" i="9"/>
  <c r="C150" i="9"/>
  <c r="C149" i="9"/>
  <c r="C148" i="9"/>
  <c r="C147" i="9"/>
  <c r="C146" i="9"/>
  <c r="C145" i="9"/>
  <c r="C143" i="9"/>
  <c r="C142" i="9"/>
  <c r="C141" i="9"/>
  <c r="C140" i="9"/>
  <c r="C139" i="9"/>
  <c r="C136" i="9"/>
  <c r="C135" i="9"/>
  <c r="C134" i="9"/>
  <c r="C133" i="9"/>
  <c r="C132" i="9"/>
  <c r="C131" i="9"/>
  <c r="C130" i="9"/>
  <c r="C129" i="9"/>
  <c r="C127" i="9"/>
  <c r="C126" i="9"/>
  <c r="C125" i="9"/>
  <c r="C124" i="9"/>
  <c r="C121" i="9"/>
  <c r="C120" i="9"/>
  <c r="C119" i="9"/>
  <c r="C118" i="9"/>
  <c r="C117" i="9"/>
  <c r="C116" i="9"/>
  <c r="C115" i="9"/>
  <c r="C114" i="9"/>
  <c r="C113" i="9"/>
  <c r="C112" i="9"/>
  <c r="C110" i="9"/>
  <c r="C109" i="9"/>
  <c r="C108" i="9"/>
  <c r="C107" i="9"/>
  <c r="C103" i="9"/>
  <c r="C101" i="9"/>
  <c r="C100" i="9"/>
  <c r="C99" i="9"/>
  <c r="C98" i="9"/>
  <c r="C97" i="9"/>
  <c r="C96" i="9"/>
  <c r="C95" i="9"/>
  <c r="C94" i="9"/>
  <c r="C93" i="9"/>
  <c r="C91" i="9"/>
  <c r="C90" i="9"/>
  <c r="C89" i="9"/>
  <c r="C88" i="9"/>
  <c r="C86" i="9"/>
  <c r="C85" i="9"/>
  <c r="C84" i="9"/>
  <c r="C83" i="9"/>
  <c r="C82" i="9"/>
  <c r="C81" i="9"/>
  <c r="C80" i="9"/>
  <c r="C79" i="9"/>
  <c r="C78" i="9"/>
  <c r="C77" i="9"/>
  <c r="C76" i="9"/>
  <c r="C75" i="9"/>
  <c r="C74" i="9"/>
  <c r="C73" i="9"/>
  <c r="C72" i="9"/>
  <c r="C71" i="9"/>
  <c r="C70" i="9"/>
  <c r="C69" i="9"/>
  <c r="C68" i="9"/>
  <c r="C67" i="9"/>
  <c r="C64" i="9"/>
  <c r="C63" i="9"/>
  <c r="C62" i="9"/>
  <c r="C61" i="9"/>
  <c r="C60" i="9"/>
  <c r="C57" i="9"/>
  <c r="C56" i="9"/>
  <c r="C55" i="9"/>
  <c r="C54" i="9"/>
  <c r="C53" i="9"/>
  <c r="C52" i="9"/>
  <c r="C51" i="9"/>
  <c r="C50" i="9"/>
  <c r="C49" i="9"/>
  <c r="C48" i="9"/>
  <c r="C46" i="9"/>
  <c r="C45" i="9"/>
  <c r="C44" i="9"/>
  <c r="C43" i="9"/>
  <c r="C41" i="9"/>
  <c r="C40" i="9"/>
  <c r="C39" i="9"/>
  <c r="C38" i="9"/>
  <c r="C37" i="9"/>
  <c r="C36" i="9"/>
  <c r="C35" i="9"/>
  <c r="C34" i="9"/>
  <c r="C33" i="9"/>
  <c r="C32" i="9"/>
  <c r="C31" i="9"/>
  <c r="C30" i="9"/>
  <c r="C29" i="9"/>
  <c r="C28" i="9"/>
  <c r="C27" i="9"/>
  <c r="C26" i="9"/>
  <c r="C25" i="9"/>
  <c r="C24" i="9"/>
  <c r="C21" i="9"/>
  <c r="I17" i="9" l="1"/>
  <c r="I16" i="9"/>
  <c r="I18" i="9"/>
  <c r="I19" i="9"/>
  <c r="I20" i="9"/>
  <c r="I21" i="9"/>
  <c r="G16" i="9"/>
  <c r="G17" i="9"/>
  <c r="G18" i="9"/>
  <c r="G20" i="9"/>
  <c r="G21" i="9"/>
  <c r="E16" i="9"/>
  <c r="E17" i="9"/>
  <c r="E18" i="9"/>
  <c r="E19" i="9"/>
  <c r="E20" i="9"/>
  <c r="E21" i="9"/>
  <c r="C16" i="9"/>
  <c r="C17" i="9"/>
  <c r="C18" i="9"/>
  <c r="C19" i="9"/>
  <c r="C20" i="9"/>
  <c r="B179" i="9"/>
  <c r="H41" i="9" l="1"/>
  <c r="F41" i="9"/>
  <c r="D41" i="9"/>
  <c r="B41" i="9"/>
  <c r="H13" i="9" l="1"/>
  <c r="F13" i="9"/>
  <c r="D13" i="9"/>
  <c r="B13" i="9"/>
  <c r="H234" i="9"/>
  <c r="H236" i="9" s="1"/>
  <c r="F234" i="9"/>
  <c r="F236" i="9"/>
  <c r="D234" i="9"/>
  <c r="D236" i="9" s="1"/>
  <c r="B234" i="9"/>
  <c r="B236" i="9" s="1"/>
  <c r="H228" i="9"/>
  <c r="H230" i="9" s="1"/>
  <c r="F228" i="9"/>
  <c r="F230" i="9"/>
  <c r="D228" i="9"/>
  <c r="D230" i="9" s="1"/>
  <c r="B228" i="9"/>
  <c r="B230" i="9" s="1"/>
  <c r="H218" i="9"/>
  <c r="H220" i="9"/>
  <c r="F218" i="9"/>
  <c r="F220" i="9" s="1"/>
  <c r="D218" i="9"/>
  <c r="D220" i="9"/>
  <c r="B218" i="9"/>
  <c r="B220" i="9" s="1"/>
  <c r="H179" i="9"/>
  <c r="F179" i="9"/>
  <c r="D179" i="9"/>
  <c r="B183" i="9"/>
  <c r="H164" i="9"/>
  <c r="H166" i="9" s="1"/>
  <c r="F164" i="9"/>
  <c r="D164" i="9"/>
  <c r="D166" i="9" s="1"/>
  <c r="B164" i="9"/>
  <c r="H159" i="9"/>
  <c r="F159" i="9"/>
  <c r="D159" i="9"/>
  <c r="B159" i="9"/>
  <c r="I195" i="9"/>
  <c r="G195" i="9"/>
  <c r="E195" i="9"/>
  <c r="C195" i="9"/>
  <c r="I154" i="9"/>
  <c r="G154" i="9"/>
  <c r="E154" i="9"/>
  <c r="C154" i="9"/>
  <c r="I153" i="9"/>
  <c r="G153" i="9"/>
  <c r="E153" i="9"/>
  <c r="C153" i="9"/>
  <c r="H147" i="9"/>
  <c r="H149" i="9" s="1"/>
  <c r="F147" i="9"/>
  <c r="D147" i="9"/>
  <c r="D149" i="9"/>
  <c r="B147" i="9"/>
  <c r="H143" i="9"/>
  <c r="I143" i="9" s="1"/>
  <c r="F143" i="9"/>
  <c r="G143" i="9" s="1"/>
  <c r="D143" i="9"/>
  <c r="E143" i="9" s="1"/>
  <c r="B143" i="9"/>
  <c r="I194" i="9"/>
  <c r="G194" i="9"/>
  <c r="E194" i="9"/>
  <c r="C194" i="9"/>
  <c r="I138" i="9"/>
  <c r="G138" i="9"/>
  <c r="E138" i="9"/>
  <c r="C138" i="9"/>
  <c r="H131" i="9"/>
  <c r="H133" i="9"/>
  <c r="F131" i="9"/>
  <c r="D131" i="9"/>
  <c r="D133" i="9" s="1"/>
  <c r="B131" i="9"/>
  <c r="B133" i="9" s="1"/>
  <c r="H127" i="9"/>
  <c r="F127" i="9"/>
  <c r="D127" i="9"/>
  <c r="B127" i="9"/>
  <c r="I193" i="9"/>
  <c r="G193" i="9"/>
  <c r="E193" i="9"/>
  <c r="C193" i="9"/>
  <c r="I123" i="9"/>
  <c r="G123" i="9"/>
  <c r="E123" i="9"/>
  <c r="C123" i="9"/>
  <c r="I122" i="9"/>
  <c r="G122" i="9"/>
  <c r="E122" i="9"/>
  <c r="C122" i="9"/>
  <c r="H116" i="9"/>
  <c r="H118" i="9" s="1"/>
  <c r="F116" i="9"/>
  <c r="D116" i="9"/>
  <c r="D118" i="9" s="1"/>
  <c r="B116" i="9"/>
  <c r="B118" i="9" s="1"/>
  <c r="H110" i="9"/>
  <c r="F110" i="9"/>
  <c r="D110" i="9"/>
  <c r="B110" i="9"/>
  <c r="I192" i="9"/>
  <c r="G192" i="9"/>
  <c r="E192" i="9"/>
  <c r="C192" i="9"/>
  <c r="I105" i="9"/>
  <c r="G105" i="9"/>
  <c r="E105" i="9"/>
  <c r="C105" i="9"/>
  <c r="H98" i="9"/>
  <c r="F98" i="9"/>
  <c r="D98" i="9"/>
  <c r="B98" i="9"/>
  <c r="H91" i="9"/>
  <c r="F91" i="9"/>
  <c r="D91" i="9"/>
  <c r="B91" i="9"/>
  <c r="H84" i="9"/>
  <c r="F84" i="9"/>
  <c r="D84" i="9"/>
  <c r="B84" i="9"/>
  <c r="I59" i="9"/>
  <c r="G59" i="9"/>
  <c r="E59" i="9"/>
  <c r="C59" i="9"/>
  <c r="H53" i="9"/>
  <c r="F53" i="9"/>
  <c r="F54" i="9" s="1"/>
  <c r="D53" i="9"/>
  <c r="B53" i="9"/>
  <c r="H46" i="9"/>
  <c r="F46" i="9"/>
  <c r="D46" i="9"/>
  <c r="B46" i="9"/>
  <c r="D15" i="9"/>
  <c r="F100" i="9"/>
  <c r="F118" i="9"/>
  <c r="B166" i="9"/>
  <c r="B100" i="9"/>
  <c r="H119" i="9"/>
  <c r="H187" i="9"/>
  <c r="D150" i="9" l="1"/>
  <c r="H100" i="9"/>
  <c r="D119" i="9"/>
  <c r="B149" i="9"/>
  <c r="F133" i="9"/>
  <c r="H121" i="9"/>
  <c r="B119" i="9"/>
  <c r="B134" i="9"/>
  <c r="B167" i="9"/>
  <c r="H150" i="9"/>
  <c r="I150" i="9" s="1"/>
  <c r="D121" i="9"/>
  <c r="F119" i="9"/>
  <c r="D100" i="9"/>
  <c r="D134" i="9"/>
  <c r="H54" i="9"/>
  <c r="D167" i="9"/>
  <c r="F187" i="9"/>
  <c r="D187" i="9"/>
  <c r="H134" i="9"/>
  <c r="H15" i="9"/>
  <c r="F15" i="9"/>
  <c r="F86" i="9"/>
  <c r="F149" i="9"/>
  <c r="H167" i="9"/>
  <c r="D22" i="9"/>
  <c r="E22" i="9" s="1"/>
  <c r="E15" i="9"/>
  <c r="E190" i="9" s="1"/>
  <c r="B86" i="9"/>
  <c r="F166" i="9"/>
  <c r="B54" i="9"/>
  <c r="D86" i="9"/>
  <c r="D54" i="9"/>
  <c r="B15" i="9"/>
  <c r="B187" i="9"/>
  <c r="H86" i="9"/>
  <c r="H22" i="9"/>
  <c r="I22" i="9" s="1"/>
  <c r="E150" i="9" l="1"/>
  <c r="D152" i="9"/>
  <c r="E152" i="9" s="1"/>
  <c r="F167" i="9"/>
  <c r="F150" i="9"/>
  <c r="D55" i="9"/>
  <c r="B150" i="9"/>
  <c r="F134" i="9"/>
  <c r="F182" i="9"/>
  <c r="G182" i="9" s="1"/>
  <c r="F121" i="9"/>
  <c r="H169" i="9"/>
  <c r="H152" i="9"/>
  <c r="I152" i="9" s="1"/>
  <c r="B22" i="9"/>
  <c r="C15" i="9"/>
  <c r="C190" i="9" s="1"/>
  <c r="G15" i="9"/>
  <c r="G190" i="9" s="1"/>
  <c r="D169" i="9"/>
  <c r="F169" i="9"/>
  <c r="B182" i="9"/>
  <c r="B121" i="9"/>
  <c r="D101" i="9"/>
  <c r="B101" i="9"/>
  <c r="B152" i="9"/>
  <c r="I191" i="9"/>
  <c r="H101" i="9"/>
  <c r="I15" i="9"/>
  <c r="I190" i="9" s="1"/>
  <c r="D136" i="9"/>
  <c r="B136" i="9"/>
  <c r="F22" i="9"/>
  <c r="G22" i="9" s="1"/>
  <c r="B65" i="9"/>
  <c r="C65" i="9" s="1"/>
  <c r="F65" i="9"/>
  <c r="G65" i="9" s="1"/>
  <c r="F101" i="9"/>
  <c r="H136" i="9"/>
  <c r="D182" i="9"/>
  <c r="E182" i="9" s="1"/>
  <c r="B169" i="9"/>
  <c r="H182" i="9"/>
  <c r="I182" i="9" s="1"/>
  <c r="C191" i="9"/>
  <c r="D65" i="9"/>
  <c r="E65" i="9" s="1"/>
  <c r="H55" i="9"/>
  <c r="H186" i="9" l="1"/>
  <c r="I186" i="9" s="1"/>
  <c r="F152" i="9"/>
  <c r="G152" i="9" s="1"/>
  <c r="G150" i="9"/>
  <c r="F136" i="9"/>
  <c r="C196" i="9"/>
  <c r="F55" i="9"/>
  <c r="D186" i="9"/>
  <c r="E186" i="9" s="1"/>
  <c r="E191" i="9"/>
  <c r="E196" i="9" s="1"/>
  <c r="C22" i="9"/>
  <c r="B55" i="9"/>
  <c r="H57" i="9"/>
  <c r="B186" i="9"/>
  <c r="F102" i="9"/>
  <c r="G102" i="9" s="1"/>
  <c r="D102" i="9"/>
  <c r="E102" i="9" s="1"/>
  <c r="B102" i="9"/>
  <c r="C102" i="9" s="1"/>
  <c r="H65" i="9"/>
  <c r="I65" i="9" s="1"/>
  <c r="I196" i="9"/>
  <c r="F186" i="9" l="1"/>
  <c r="G186" i="9" s="1"/>
  <c r="G191" i="9"/>
  <c r="G196" i="9" s="1"/>
  <c r="B104" i="9"/>
  <c r="C104" i="9" s="1"/>
  <c r="H102" i="9"/>
  <c r="I102" i="9" s="1"/>
  <c r="F104" i="9"/>
  <c r="G104" i="9" s="1"/>
  <c r="D104" i="9"/>
  <c r="E104" i="9" s="1"/>
  <c r="B181" i="9"/>
  <c r="C181" i="9" s="1"/>
  <c r="D181" i="9"/>
  <c r="E181" i="9" s="1"/>
  <c r="F181" i="9"/>
  <c r="G181" i="9" s="1"/>
  <c r="H104" i="9" l="1"/>
  <c r="I104" i="9" s="1"/>
  <c r="B184" i="9"/>
  <c r="C184" i="9" s="1"/>
  <c r="D184" i="9"/>
  <c r="E184" i="9" s="1"/>
  <c r="F184" i="9"/>
  <c r="G184" i="9" s="1"/>
  <c r="H181" i="9"/>
  <c r="I181" i="9" s="1"/>
  <c r="B237" i="9" l="1"/>
  <c r="D237" i="9"/>
  <c r="F237" i="9"/>
  <c r="H184" i="9"/>
  <c r="I184" i="9" s="1"/>
  <c r="H237" i="9" l="1"/>
  <c r="H185" i="9" l="1"/>
  <c r="I185" i="9" s="1"/>
  <c r="H188" i="9" l="1"/>
  <c r="I188" i="9" s="1"/>
  <c r="H238" i="9" l="1"/>
  <c r="F185" i="9"/>
  <c r="F188" i="9" l="1"/>
  <c r="G188" i="9" s="1"/>
  <c r="G185" i="9"/>
  <c r="D185" i="9"/>
  <c r="E185" i="9" s="1"/>
  <c r="B185" i="9"/>
  <c r="F238" i="9" l="1"/>
  <c r="B188" i="9"/>
  <c r="C188" i="9" s="1"/>
  <c r="C185" i="9"/>
  <c r="D188" i="9"/>
  <c r="B238" i="9" l="1"/>
  <c r="D238" i="9"/>
  <c r="E188" i="9"/>
</calcChain>
</file>

<file path=xl/sharedStrings.xml><?xml version="1.0" encoding="utf-8"?>
<sst xmlns="http://schemas.openxmlformats.org/spreadsheetml/2006/main" count="510" uniqueCount="386">
  <si>
    <t>Muut kiinteistön tuotot</t>
  </si>
  <si>
    <t>Hallinto</t>
  </si>
  <si>
    <t>Käyttö ja huolto</t>
  </si>
  <si>
    <t>Ulkoalueiden huolto</t>
  </si>
  <si>
    <t>Siivous</t>
  </si>
  <si>
    <t>Lämmitys</t>
  </si>
  <si>
    <t>Vesi ja jätevesi</t>
  </si>
  <si>
    <t>Sähkö ja kaasu</t>
  </si>
  <si>
    <t>Jätehuolto</t>
  </si>
  <si>
    <t>Vahinkovakuutukset</t>
  </si>
  <si>
    <t>Kiinteistövero</t>
  </si>
  <si>
    <t>Välittömät verot</t>
  </si>
  <si>
    <t>Muut käyttökorvaukset</t>
  </si>
  <si>
    <t>Muun toiminnan tuotot</t>
  </si>
  <si>
    <t>Tuotot</t>
  </si>
  <si>
    <t>Kulut</t>
  </si>
  <si>
    <t>Muun vuokraustoiminnan tuotot</t>
  </si>
  <si>
    <t>Ylimääräiset lainojen lyhennykset</t>
  </si>
  <si>
    <t>Hoitolainojen nostot</t>
  </si>
  <si>
    <t>Muun vuokraustoiminnan jäämä (+/-)</t>
  </si>
  <si>
    <t>Edellisten vuosien jäämä (+/-)</t>
  </si>
  <si>
    <t>Muun toiminnan jäämä (+/-)</t>
  </si>
  <si>
    <t>Muun vuokraustoiminnan kumulatiivinen jäämä (+/-)</t>
  </si>
  <si>
    <t>Muun toiminnan kumulatiivinen jäämä (+/-)</t>
  </si>
  <si>
    <t>€</t>
  </si>
  <si>
    <t>Muiden rahoitukseen vaikuttavien tapahtumien jäämä tilikaudella (+/-)</t>
  </si>
  <si>
    <t>Muun rahoitukseen vaikuttavien tapahtumien kumulatiivinen jäämä (+/-)</t>
  </si>
  <si>
    <t>€/m2/kk</t>
  </si>
  <si>
    <t>Varautuminen perusparannus-, ylläpito- ja hoitokustannuksiin</t>
  </si>
  <si>
    <t>Yhteensä</t>
  </si>
  <si>
    <t>Käyttökorvaukset</t>
  </si>
  <si>
    <t>Autopaikka</t>
  </si>
  <si>
    <t>Vesimaksu</t>
  </si>
  <si>
    <t>Kulutustiedot</t>
  </si>
  <si>
    <t>Sähkö</t>
  </si>
  <si>
    <t>Vesi</t>
  </si>
  <si>
    <t>Perusparannuskulut</t>
  </si>
  <si>
    <t>Ylläpito- ja hoitokulut</t>
  </si>
  <si>
    <t>Taseeseen aktivoitavat kulut</t>
  </si>
  <si>
    <t>Tilikauden kokonaisjäämä</t>
  </si>
  <si>
    <t>Kumulatiivinen kokonaisjäämä</t>
  </si>
  <si>
    <t>Kilpailutus</t>
  </si>
  <si>
    <t>Vesimaksut</t>
  </si>
  <si>
    <t xml:space="preserve">Henkilöstökulut                </t>
  </si>
  <si>
    <t xml:space="preserve">Lämmitys                   </t>
  </si>
  <si>
    <t xml:space="preserve">Vesi ja jätevesi                                                    </t>
  </si>
  <si>
    <t xml:space="preserve">Vesi- ja jätevesikulut muodostuvat kunnallisesta tariffista ja kulutusmittaukseen perustuvista käyttövesimaksuista,  jätevesimaksuista ja mittarivuokrasta yms. lisistä. </t>
  </si>
  <si>
    <t xml:space="preserve">Sähkö ja kaasu        </t>
  </si>
  <si>
    <t xml:space="preserve">Sähkökulut muodostuvat sähkötariffista ja energialaitoksen toimittaman sähkön ja kaasun kulutusmittaukseen perustuvista energiamaksuista, mittarivuokrista yms. maksuista. Sähkön kulutusmäärää seurataan ja verrataan edellisten vuosien määrään. Ostettavaa sähköä tulisi kilpailuttaa muutaman vuoden välein. </t>
  </si>
  <si>
    <t xml:space="preserve">Jätehuolto                </t>
  </si>
  <si>
    <t xml:space="preserve">Vahinkovakuutukset                                       </t>
  </si>
  <si>
    <t xml:space="preserve">Kiinteistövero                                                                          </t>
  </si>
  <si>
    <t xml:space="preserve">Kiinteistövero on kunnanvaltuuston vahvistaman prosentin mukainen määrä kiinteistön edellisen vuoden verotusarvosta, joka määrätään varojen arvostamisesta verotuksessa annetun lain mukaan. Kunkin kunnan kiinteistöveroprosentit löytyvät Verohallinnon verkkosivuilta. </t>
  </si>
  <si>
    <t>Muut hoitokulut</t>
  </si>
  <si>
    <t>Tyhjäkäyttö</t>
  </si>
  <si>
    <t>Korkokulut ja muut rahoituskulut</t>
  </si>
  <si>
    <t>Tyhjäkäyttö (-)</t>
  </si>
  <si>
    <t>Käyttö- ja huoltotehtäviä voidaan hoitaa myös omalla henkilökunnalla, jolloin kustannukset muodostuvat palkka- ja sosiaalikuluista ja ne esitetään kohdassa Henkilöstökulut (sis. henkilösivukulut).</t>
  </si>
  <si>
    <t>Siivousta voidaan hoitaa myös omalla henkilökunnalla, jolloin kustannukset muodostuvat palkka- ja sosiaalikuluista ja ne esitetään kohdassa Henkilöstökulut (sis. henkilösivukulut).</t>
  </si>
  <si>
    <t>Esimerkiksi tontti-, asunto-, paikoitusalue-, autopaikka- ja muut vuokrat.</t>
  </si>
  <si>
    <t>Uusien rakennettavien kohteiden kustannukset</t>
  </si>
  <si>
    <t xml:space="preserve">Hallinto </t>
  </si>
  <si>
    <t>Vuokrat</t>
  </si>
  <si>
    <t>Vuokrissa kerättävä varautuminen perusparannus-, ylläpito- ja hoitokustannuksiin</t>
  </si>
  <si>
    <t>Muun vuokraustoiminnan lainojen nostot ja lyhennykset (+/-)</t>
  </si>
  <si>
    <t>Muun vuokraustoiminnan taseeseen aktivoidut tuotot ja kulut (investoinnit, sijoitukset (+/-)</t>
  </si>
  <si>
    <t>Muun toiminnan lainojen nostot ja lyhennykset (+/-)</t>
  </si>
  <si>
    <t>Muun toiminnan taseeseen aktivoidut tuotot ja kulut (investoinnit, sijoitukset (+/-)</t>
  </si>
  <si>
    <t>Muun vuokraustoiminnan kulut (-)</t>
  </si>
  <si>
    <t>Muun toiminnan kulut (-)</t>
  </si>
  <si>
    <t>Muut rahoitusta kerryttävät ja vähentävät tapahtumat (+/-)</t>
  </si>
  <si>
    <t>Huoneistoala (m2)</t>
  </si>
  <si>
    <t>Muu vuokraustoiminta</t>
  </si>
  <si>
    <t xml:space="preserve">Yhteisön muu vuokraustoiminta </t>
  </si>
  <si>
    <t>Muut yhteisön rahoitukseen vaikuttavat tapahtumat</t>
  </si>
  <si>
    <t>Lainojen nostot investointien rahoitukseen tilikauden aikana (+)</t>
  </si>
  <si>
    <t>ARA-asuntokannan (vapautuneet/rajoituksen alaiset) kiinteistöjen/osakkeiden myynnit tilikauden aikana (+)</t>
  </si>
  <si>
    <t>Tilikaudella kertyvä yli-/alijäämä yhteensä</t>
  </si>
  <si>
    <t>Kumulatiivinen yli-/alijäämä yhteensä</t>
  </si>
  <si>
    <t>Investointien rahoitusjäämä tilikauden alussa (uudiskohteet ja perusparantaminen) (+/-)</t>
  </si>
  <si>
    <t xml:space="preserve">Taseeseen aktivoitavat kulut tilikauden aikana, uudiskohteet ja perusparantaminen </t>
  </si>
  <si>
    <t>Uudiskohteiden rakentamisen ja perusparannuksen kustannukset sekä niihin saatavat avustukset tilikaudella mukaan lukien rakennusaikaiset korot ja muut rakennusaikaiset erät.</t>
  </si>
  <si>
    <t>Käyttö- ja luovutusrajoituksen alaisten sekä rajoituksista vapautuneiden kohteiden myynnistä saatavat tuotot. </t>
  </si>
  <si>
    <t>Tuotot yhteensä</t>
  </si>
  <si>
    <t>Hoitokulut yhteensä</t>
  </si>
  <si>
    <t>Lisätietoja</t>
  </si>
  <si>
    <t>Kulut yhteensä</t>
  </si>
  <si>
    <t>Kulut, tasattavat yhteensä</t>
  </si>
  <si>
    <t>Vapaa vuokraustoiminta ja muu (vapaa) toiminta</t>
  </si>
  <si>
    <t>Yhteisön omat laskelmapohjat</t>
  </si>
  <si>
    <t>Käyttö ja huolto, oma henkilökunta</t>
  </si>
  <si>
    <t>Siivous omalla henkilökunnalla</t>
  </si>
  <si>
    <t>Kulut yhteensä (ennen tasausta)</t>
  </si>
  <si>
    <t>Vuositiedot</t>
  </si>
  <si>
    <t xml:space="preserve">Hankintamenon ylitys </t>
  </si>
  <si>
    <t>ARAn yhteystiedot</t>
  </si>
  <si>
    <t>Asukkaiden kokous</t>
  </si>
  <si>
    <t>Laskelman suojaus ja solujen lukitus</t>
  </si>
  <si>
    <r>
      <t>Huoneistoala yht. (m</t>
    </r>
    <r>
      <rPr>
        <b/>
        <vertAlign val="superscript"/>
        <sz val="11"/>
        <color theme="1"/>
        <rFont val="Verdana"/>
        <family val="2"/>
      </rPr>
      <t>2</t>
    </r>
    <r>
      <rPr>
        <b/>
        <sz val="11"/>
        <color theme="1"/>
        <rFont val="Verdana"/>
        <family val="2"/>
      </rPr>
      <t>):</t>
    </r>
  </si>
  <si>
    <t>Yhteyshenkilö:</t>
  </si>
  <si>
    <t>Tilikausi:</t>
  </si>
  <si>
    <t>Tilikauden pituus (kk):</t>
  </si>
  <si>
    <t>Puhelinnumero:</t>
  </si>
  <si>
    <t>Sähköpostiosoite:</t>
  </si>
  <si>
    <t>Yhteisön nimi:</t>
  </si>
  <si>
    <t>Tasausryhmän nimi / tunniste:</t>
  </si>
  <si>
    <t>Asuntojen lukumäärä:</t>
  </si>
  <si>
    <r>
      <t>Huoneistoala (m</t>
    </r>
    <r>
      <rPr>
        <b/>
        <vertAlign val="superscript"/>
        <sz val="11"/>
        <rFont val="Verdana"/>
        <family val="2"/>
      </rPr>
      <t>2</t>
    </r>
    <r>
      <rPr>
        <b/>
        <sz val="11"/>
        <rFont val="Verdana"/>
        <family val="2"/>
      </rPr>
      <t>)</t>
    </r>
    <r>
      <rPr>
        <b/>
        <sz val="11"/>
        <color theme="1"/>
        <rFont val="Verdana"/>
        <family val="2"/>
      </rPr>
      <t>:</t>
    </r>
  </si>
  <si>
    <t>Asia</t>
  </si>
  <si>
    <t xml:space="preserve">Laskelman soluista pääsääntöisesti väritetyt solut ovat lukittuja ja koko työkirja on suojattu salasanalla. Laskelman muokkaamista varten suojauksen voi poistaa salasanalla "ara" (tarkista &gt; poista taulukon suojaus).  Lukitut solut voi vapauttaa seuraavasti: Aloitus &gt; muotoile &gt; lukitse solu. </t>
  </si>
  <si>
    <t>Kirjanpito</t>
  </si>
  <si>
    <t>Kohde</t>
  </si>
  <si>
    <t xml:space="preserve">Kohde voi muodostua useista eri rakennuksista (taloista). </t>
  </si>
  <si>
    <t>Tasausryhmä</t>
  </si>
  <si>
    <t>Asuintalovaraus</t>
  </si>
  <si>
    <t>Luovutusvoitot- ja tappiot rahoitusarvopapereista</t>
  </si>
  <si>
    <t xml:space="preserve">Esitetään korko- ja muissa rahoitustuotoissa ja muissa korko- ja rahoituskuluissa. </t>
  </si>
  <si>
    <t>Käyttövastikelaskelma</t>
  </si>
  <si>
    <t>Kohteen nimi / tunniste:</t>
  </si>
  <si>
    <t>Omakustannusvastikkeet</t>
  </si>
  <si>
    <t>Omakustannusperiaatteen alainen toiminta (omakust.vastikkeet)</t>
  </si>
  <si>
    <t>Käyttövastike I</t>
  </si>
  <si>
    <t>Tuotot, ei-tasattavat</t>
  </si>
  <si>
    <t>Autopaikka- ja tallivuokrat</t>
  </si>
  <si>
    <t>Vastikkeisiin siirretty edellisen vuoden jälkilaskelman osoittama yli (+) /alijäämä (-)</t>
  </si>
  <si>
    <t>Tuotot, ei-tasattavat yhteensä</t>
  </si>
  <si>
    <t>Hoitokulut, ei tasattavat</t>
  </si>
  <si>
    <t xml:space="preserve">Henkilöstökulut </t>
  </si>
  <si>
    <t>Asukastoiminta</t>
  </si>
  <si>
    <t>Pienet vuosikorjaukset</t>
  </si>
  <si>
    <t>Hoitokulut, ei tasattavat yhteensä</t>
  </si>
  <si>
    <t>Pääomatuotot, ei-tasattavat</t>
  </si>
  <si>
    <t>Korkotuotot ja muut rahoitustuotot</t>
  </si>
  <si>
    <t>Perusparannuslainojen nostot</t>
  </si>
  <si>
    <t>Pääomatuotot yhteensä</t>
  </si>
  <si>
    <t>Pääomakulut, ei-tasattavat</t>
  </si>
  <si>
    <t>Lainojen lyhennykset</t>
  </si>
  <si>
    <t>Pääomakulut, ei-tasattavat yhteensä</t>
  </si>
  <si>
    <t>Yli-/alijäämä, käyttövastike I</t>
  </si>
  <si>
    <t>Ed. tilikausien jäämä, käyttövastike I (+/-)</t>
  </si>
  <si>
    <t>Siirtyvä jäämä, käyttövastike I (+/-)</t>
  </si>
  <si>
    <t>Käyttövastike II</t>
  </si>
  <si>
    <t>Tuotot, tasattavat</t>
  </si>
  <si>
    <t>Tuotot, tasattavat yhteensä</t>
  </si>
  <si>
    <t>Hoitokulut, tasattavat</t>
  </si>
  <si>
    <t>Tontin vuokra</t>
  </si>
  <si>
    <t>Suuret vuosikorjaukset</t>
  </si>
  <si>
    <t>Vastikkeen tasaus (+/-)</t>
  </si>
  <si>
    <t>Hoitokulut, tasattavat yhteensä</t>
  </si>
  <si>
    <t>Pääomatuotot, tasattavat</t>
  </si>
  <si>
    <t>Pääomakulut, tasattavat</t>
  </si>
  <si>
    <t>Pääomakulut yhteensä</t>
  </si>
  <si>
    <t>Pääomakulut, tasattavat yhteensä</t>
  </si>
  <si>
    <t>Yli-/alijäämä, käyttövastike II</t>
  </si>
  <si>
    <t>Ed. tilikausien jäämä, käyttövastike II (+/-)</t>
  </si>
  <si>
    <t>Siirtyvä jäämä, käyttövastike II (+/-)</t>
  </si>
  <si>
    <t>Vastikkeessa kerättävä varautuminen perusparannus-, ylläpito- ja hoitokustannuksiin</t>
  </si>
  <si>
    <t>Väliaikaisesti muuhun tarkoitukseen lainattujen varojen palautus</t>
  </si>
  <si>
    <t xml:space="preserve">Väliaikaisesti muuhun tarkoitukseen lainatut varat </t>
  </si>
  <si>
    <t>Perusparannus-, ylläpito- ja hoitokulut yhteensä</t>
  </si>
  <si>
    <t>Kulut, varautuminen perusparannus-, ylläpito- ja hoitokuluihin yhteensä</t>
  </si>
  <si>
    <t>Yli-/alijäämä, varautuminen perusparannus-, ylläpito- ja hoitokustannuksiin</t>
  </si>
  <si>
    <t>Ed. tilikausien jäämä, varautuminen perusparannus-, ylläpito- ja hoitokustannuksiin  (+/-)</t>
  </si>
  <si>
    <t>Siirtyvä jäämä, varautuminen perusparannus-, ylläpito- ja hoitokustannuksiin  (+/-)</t>
  </si>
  <si>
    <t>Varautuminen lain mukaisiin velvoitteisiin</t>
  </si>
  <si>
    <t>Vastikkeessa kerättävä varautuminen lain mukaisiin velvoitteisiin</t>
  </si>
  <si>
    <t>Vuokrissa kerättävä varautuminen lain mukaisiin velvoitteisiin</t>
  </si>
  <si>
    <t>Myydyt asumisoikeudet</t>
  </si>
  <si>
    <t>Yhtiölle lunastetut asumisoikeudet (netto)</t>
  </si>
  <si>
    <t>Kulut, varautuminen lain mukaisiin velvoitteisiin yhteensä</t>
  </si>
  <si>
    <t>Yli-/alijäämä, varautuminen lain mukaisiin velvoitteisiin</t>
  </si>
  <si>
    <t>Ed. tilikausien jäämä, varautuminen lain mukaisiin velvoitteisiin  (+/-)</t>
  </si>
  <si>
    <t>Siirtyvä jäämä, varautuminen lain mukaisiin velvoitteisiin  (+/-)</t>
  </si>
  <si>
    <t xml:space="preserve">Varautuminen asumisoikeuksien lunastamisiin </t>
  </si>
  <si>
    <t>Vastikkeessa kerättävä varautuminen asumisoikeuksien lunastamisiin</t>
  </si>
  <si>
    <t>Vuokrissa kerättävä varautuminen asumisoikeuksien lunastamisiin</t>
  </si>
  <si>
    <t>Väliaikaisesti muuhun tarkoitukseen lainattujen varojen palauttaminen</t>
  </si>
  <si>
    <t>Kulut, varautuminen asumisoikeusmaksujen lunastamisiin yhteensä</t>
  </si>
  <si>
    <t>Yli-/alijäämä, varautuminen asumisoikeuksien lunastamisiin</t>
  </si>
  <si>
    <t>Ed. tilikausien jäämä, varautuminen asumisoikeuksien lunastamisiin  (+/-)</t>
  </si>
  <si>
    <t>Siirtyvä jäämä, varautuminen asumisoikeuksien lunastamisiin  (+/-)</t>
  </si>
  <si>
    <t>Varautuminen lainojen lyhennyksiin</t>
  </si>
  <si>
    <t>Lainojen lyhennyksiin kerättävät vastikkeet</t>
  </si>
  <si>
    <t>Lainojen lyhennyksiin kerättävät vuokratuotot</t>
  </si>
  <si>
    <t>Vuosimaksulainojen seuraavan vuoden lyhennyksiin kerättävä vastike</t>
  </si>
  <si>
    <t>Ed.vuoden osuus vuosimaksulainojen lyhennyksistä</t>
  </si>
  <si>
    <t>Kulut, varautuminen lainojen lyhennyksiin yhteensä</t>
  </si>
  <si>
    <t>Yli-/alijäämä, varautuminen lainojen lyhennyksiin</t>
  </si>
  <si>
    <t>Ed. tilikausien jäämä, varautuminen lainojen lyhennyksiin (+/-)</t>
  </si>
  <si>
    <t>Siirtyvä jäämä, varautuminen lainojen lyhennyksiin (+/-)</t>
  </si>
  <si>
    <t>Investoinnit ja niiden rahoitus sekä investointien realisointi</t>
  </si>
  <si>
    <t>Investointien ja niiden rahoituksen jäämä tilikauden alussa</t>
  </si>
  <si>
    <t>Taseeseen aktivoidut kulut tilikauden aikana, uudiskohteet ja perusparantaminen (-)</t>
  </si>
  <si>
    <t>Asumisoikeuksien myynnit, uudiskohteet</t>
  </si>
  <si>
    <t>Jakamattomat osingot</t>
  </si>
  <si>
    <t>Muut erät</t>
  </si>
  <si>
    <t>Investointien ja rahoituksen jäämä (+/-)</t>
  </si>
  <si>
    <t>Omakustannusperiaatteen alaisen toiminnan jäämät</t>
  </si>
  <si>
    <t>Käyttövastike I:een ja II:een tilikaudella kertyvä yli-/alijäämä yht.</t>
  </si>
  <si>
    <t>Varautumisiin tilikaudella kertyvä yli-/alijäämä yht.</t>
  </si>
  <si>
    <t>Investointeihin ja niiden rahoitukseen tilikaudella kertyvä yli-/alijäämä yht.</t>
  </si>
  <si>
    <t>Käyttövastike I:een ja II:een kertyvä kumulatiivinen yli-/alijäämä yht.</t>
  </si>
  <si>
    <t>Varautumisiin kertyvä kumulatiivinen yli-/alijäämä yht.</t>
  </si>
  <si>
    <t>Investointeihin ja niiden rahoitukseen kertyvä kumulatiivinen yli-/alijäämä yht.</t>
  </si>
  <si>
    <t>Asukkailta perittävät käyttövastikkeet, omakustannusperiaatteen alaiset</t>
  </si>
  <si>
    <t>€/yks.</t>
  </si>
  <si>
    <t xml:space="preserve">Yhteisön on laadittava omakustannusperiaatteen alaisesta toiminnasta erillään olevat talousarviot yhteisön muuhun vuokraustoimintaan ja muuhun toimintaan. </t>
  </si>
  <si>
    <t>Yhteisön muu toiminta (esim. hoivapalvelut)</t>
  </si>
  <si>
    <t>Muut rahoitusta kerryttävät tapahtumat (+)</t>
  </si>
  <si>
    <t>Muut rahoitusta vähentävät tapahtumat (-)</t>
  </si>
  <si>
    <t xml:space="preserve">* Erittele tarkemmin tuottojen ja kulujen sisältö. </t>
  </si>
  <si>
    <t xml:space="preserve">Edellä mainittujen laskelmien luvut yhdistetään tähän laskelmaan, jotta saadaan selville koko kohteen / tasausryhmän / yhteisön tulos. </t>
  </si>
  <si>
    <t xml:space="preserve">Käyttövastike I </t>
  </si>
  <si>
    <t xml:space="preserve">Käyttövastike II </t>
  </si>
  <si>
    <t>Varautuminen asumisoikeuksien lunastamisiin</t>
  </si>
  <si>
    <r>
      <t xml:space="preserve">ARAn laatima käyttövastikelaskelma-mallipohja on tarkoitettu avuksi vastikkeiden määrittämiseen. Yhteisöjen esittämät laskelmat voivat poiketa ARAn mallipohjasta. Jos yhteisöt muokkaavat ARAn mallipohjaa, on laskelmiin sisällytettävä </t>
    </r>
    <r>
      <rPr>
        <b/>
        <sz val="11"/>
        <rFont val="Verdana"/>
        <family val="2"/>
      </rPr>
      <t>asumisoikeuslain edellyttämät asiat</t>
    </r>
    <r>
      <rPr>
        <sz val="11"/>
        <rFont val="Verdana"/>
        <family val="2"/>
      </rPr>
      <t>. Yhteisön vastuulla on myös tarkistaa ja päivittää mallin laskentakaavat. Lukitut solut ovat esitetty laskelmassa vaalean vihreällä värillä. Laskelman kaavat ovat laadittu siten, että käyttövastikkeella katetuissa kulut esitetään + merkkisenä ja ulkoisella rahoituksella katetuissa - merkkisenä.</t>
    </r>
  </si>
  <si>
    <t>Ruutujen kinnittäminen / vapauttaminen</t>
  </si>
  <si>
    <t>Toimintakertomus ja tilinpäätös</t>
  </si>
  <si>
    <t>Kohteen hankinta-arvo ja pinta-ala</t>
  </si>
  <si>
    <t>Asumisoikeustalon omistajan on toimittajatahosta riippumatta kilpailutettava arvoltaan merkittävimmät hankkimansa isännöinti-, hallinto-, huolto- ja muut kiinteistönhoitopalvelut sekä kunnossapitotyöt, joiden kattamista varten peritään tai on tarkoitus periä käyttövastiketta. Jos hankinnan arvo ilman arvonlisäveroa ylittää julkisista hankinnoista annetun lain (348/2007) 15 §:n 1 kohdassa säädetyn kansallisen kynnysarvon, se on kilpailutettava, jollei pakottavista kiireellisistä syistä tai muusta laista muuta johdu. Hankintaa ei saa jakaa eriin, osittaa tai laskea poikkeuksellisin menetelmin tämän momentin soveltamisen välttämiseksi.</t>
  </si>
  <si>
    <t>Käyttövastikkeiden määrittäminen</t>
  </si>
  <si>
    <t>Käyttövastikkeen korottaminen</t>
  </si>
  <si>
    <t>Asumisoikeusyhteisön on ilmoitettava käyttövastikkeen korottamisesta asumisoikeuden haltijalle kirjallisesti. Samalla on ilmoitettava korotuksen peruste ja uusi käyttövastike. Korotettu käyttövastike tulee voimaan aikaisintaan kahden kuukauden kuluttua ilmoituksen tekemistä lähinnä seuraavan käyttövastikkeen maksukauden alusta.</t>
  </si>
  <si>
    <t>Käyttövastike I (tuotot, ei-tasattavat)</t>
  </si>
  <si>
    <t xml:space="preserve">Vastikkeet määritellään 100 %:n käyttöasteelle. Jos tyhjäkäyntiin varaudutaan, suosituksena on esittää tyhjäkäyntiin varautuminen tasattavissa kustannuksissa. </t>
  </si>
  <si>
    <t>Palvelut</t>
  </si>
  <si>
    <t xml:space="preserve">Jos yhteisö tarjoaa asukkaille palveluja, jotka eivät kuulu normaaliin kiinteistönhoitoon ja ylläpitoon, palveluiden tuottamisesta aiheutuvat kulut katetaan erillisillä palvelumaksuilla, ei käyttövastikkeilla. Palveluiden tuotot ja kulut esitetään laskelman alaosassa yhteisön muussa toiminnassa. </t>
  </si>
  <si>
    <t>Uusien kohteiden suunnittelu- ja kehittämiskustannuksia ei saa sisällyttää asukkailta perittäviin vastikkeisiin, vaan ne sisältyvät vasta uuden kohteen rakentamiskustannuksiin. Sellaisia suunnittelu- ja kehittämiskustannuksia, jotka eivät johda uuden kohteen rakentamiseen, ei saa kattaa vastikkeilla, vaan ne ovat rakentajan vastuulla.</t>
  </si>
  <si>
    <t>Vuokratut asunnot</t>
  </si>
  <si>
    <t xml:space="preserve">Asumisoikeustalon asuinhuoneistoja on ensisijaisesti käytettävä asumisoikeuden haltijoiden asuntoina. Toissijaisesti asuinhuoneistoja voidaan käyttää vuokralaisten asuntoina. Vuokrattuna olevien asumisoikeusasuntojen vuokran määritystä ei säädellä asumisoikeuslaissa eikä asumisoikeusyhdistyslaissa. Vuokrauksessa noudatetaan asuinhuoneiston vuokrauksesta annettua lakia (481/1995).  Vuokratuotoilla olisi hyvä kattaa sekä hoito- että pääomamenot ja vuokriin voidaan sisällyttää myös varautumista tuleviin kustannuksiin. </t>
  </si>
  <si>
    <t xml:space="preserve">Autopaikkojen ja autotallien vuokraamisesta perittävät käyttökorvaukset. </t>
  </si>
  <si>
    <t xml:space="preserve">Pesutupamaksut, saunamaksut ym. käyttökorvaukset. Käyttökorvauksina perittävät tuotot vähentävät perittävän vastikkeen määrää. Käyttökorvauksina perittävien tuottojen on vastattava niistä aiheutuvia kuluja. </t>
  </si>
  <si>
    <t>Vastikkeisiin siirretty edellisten vuosien yli (+) /alijäämä (-)</t>
  </si>
  <si>
    <t>Hoitokulut, ei-tasattavat</t>
  </si>
  <si>
    <t>Työsuhteessa olevien työntekijöiden palkat ja palkkiot sekä henkilösivukulut.</t>
  </si>
  <si>
    <t xml:space="preserve">Asukastoiminta </t>
  </si>
  <si>
    <t>Asukashallinnosta aiheutuneet kulut (asukaskokous, asukastoimikunta, valvoja jne.)</t>
  </si>
  <si>
    <t>Ulkopuolisten yritysten laskuttamia kiinteistön siivoukseen liittyviä kuluja.</t>
  </si>
  <si>
    <t xml:space="preserve">Lämmityskulut käsittävät kaukolämpöön liittyneissä taloissa perusmaksun ja energiamaksun. Kiinteistöissä, joiden lämmitys suoritetaan omalla lämpökeskuksella, lämmityskulut muodostuvat käytetyn polttoaineen kuten esim. öljyn hankintahinnasta ja energian kulutusmäärästä. Lämmityskustannuksista noin 40 % kuluu veden lämmittämiseen. </t>
  </si>
  <si>
    <t xml:space="preserve">Tasattaessa korjauskuluja eri kohteiden kesken vuosikorjaukset, jotka eivät muodostu kohtuuttomiksi yksittäiselle kiinteistölle. </t>
  </si>
  <si>
    <t xml:space="preserve">Kiinteistön ylläpidosta ja hoidosta syntyvät kulut, joita ei voi sisällyttää mihinkään edellä olevaan kohtaan. Esimerkiksi tiedossa oleva, yhteisön maksettavaksi tuleva vahingonkorvaus. Vastikkeisiin ei kuitenkaan saa sisällyttää lainvastaisesta toiminnasta aiheutuneita kuluja kuten esim. laittomasta irtisanomisesta määrättyä vahingonkorvausta. </t>
  </si>
  <si>
    <t>Yli-/alijäämä</t>
  </si>
  <si>
    <t xml:space="preserve">Vastike- ja muiden tuottojen sekä vastikkeeseen kohdistuvien kulujen erotus. </t>
  </si>
  <si>
    <t>Hoito- ja pääomakuluihin ei saa kerätä ylijäämää, vaan vastikkeet on määriteltävä kulujen mukaan (tuotot - kulut = 0 euroa)</t>
  </si>
  <si>
    <t>Ed. tilikausien jäämä (+/-)</t>
  </si>
  <si>
    <t xml:space="preserve">Edellisiltä tilikausilta (vähintään vuodesta 2011 alkaen) kertynyt kumulatiivinen rahoitusyli- ja alijäämä. Yli- ja alijäämä saadaan laskemalla yhteen edellisten tilikausien yli-ja alijäämät. Summa siirretään edellisen vuoden jälkilaskelman kohdasta "siirtyvä jäämä". Kuhunkin eri tarkoitukseen perittävien vastikkeiden jäämät esitetään erikseen. </t>
  </si>
  <si>
    <t>Siirtyvä jäämä (+/-)</t>
  </si>
  <si>
    <t xml:space="preserve">Tilikaudelta kertyvä ja edellisiltä tilikausilta kertynyt yli-/alijäämä. </t>
  </si>
  <si>
    <t>Käyttövastike II (tuotot, tasattavat)</t>
  </si>
  <si>
    <t xml:space="preserve">Kaikille tasausryhmään tai yhteisöön kuuluville taloille yhteisiä menoja varten kerättävät vastiketuotot. Tasattavia menoja ovat esimerkiksi tontin vuokra, kiinteistövero, hallinnon ja markkinoinnin yleiskulut ja vakuutukset. </t>
  </si>
  <si>
    <t>Asumisneuvonnan ja asukastoiminnan ohjauksen kustannukset</t>
  </si>
  <si>
    <t>Asumisneuvonnan ja asukastoiminnan ohjauksen kustannukset voidaan hyväksyä käyttövastikkeisiin omakustannusperiaatteen mukaisesti. Kustannuksia on seurattava kirjanpidossa tai sisäisessä laskennassa erikseen ja henkilöstökulujen osalta kustannusten kohdistaminen tulee perustua työajanseurantaan, jos asumisneuvoja tai asukastoiminnan ohjaaja toimii useissa eri kohteissa tai tekee myös muita työtehtäviä.</t>
  </si>
  <si>
    <t xml:space="preserve">Muut kiinteistön tuotot, joita ei voi sisällyttää mihinkään edellä olevaan kohtaan. </t>
  </si>
  <si>
    <t>Tasattavat hoitokulut ovat kuluja, joihin asukkaat eivät voi omalla toiminnallaan vaikuttaa ja jotka ovat kaikille taloille yhteisiä. Näitä kuluja ovat esimerkiksi tontin vuokra, kiinteistövero, hallinnon ja markkinoinnin yleiskulut ja vakuutukset.  Tasattaviin hoitokuluihin voidaan sisällyttää myös vuosikorjausmenoja, jotka voisivat ilman tasausta nostaa kohtuuttomasti yksittäisen kohteen käyttövastikkeita. Tällaisiin korjauksiin ei varauduta ennakolta erillisellä korjausvarauksella. Jos yhteisö ei tasaa kuluja yhteisön sisällä, esitetään kaikki kulut ei-tasattavissa.</t>
  </si>
  <si>
    <t>Kulujen tasaaminen</t>
  </si>
  <si>
    <t>Tasattaviin hoitomenoihin voidaan sisällyttää vuosikorjausmenoja, jotka voisivat ilman tasausta nostaa kohtuuttomasti yksittäisen kohteen käyttövastikkeita. Tällaisiin korjauksiin ei kerätä ennakkoon varoja varautumisissa.</t>
  </si>
  <si>
    <t xml:space="preserve">Tilikaudella maksettavaksi tulevat verot ja veronpalautukset. Omakustannusperiaatetta noudatettaessa yleensä ei synny verotettavaa tuloa. Verotettavaa tuloa voi muodostua tuleviin perusparannuksiin-, ylläpito- ja hoitokustannuksiin sekä muihin lain mukaisiin velvoitteisiin varautumisesta. Jos yhteisölle syntyy verotettavaa tuloa edellä mainituista syistä, yhteisö voi tilinpäätöksessä tehdä vastaavan suuruisen asuintalovarauksen asuintalovarauksesta annetun lain (846/1986) enimmäismäärää koskevien säännösten puitteissa. Lisäksi verotettavaa tuloa voi syntyä, jos yhteisön vuosittaiset kiinteistön hankintamenon ja perusparannuksen rahoittamiseksi otettujen lainojen lyhennykset ovat suuremmat kuin pysyvien vastaavien rakennuksista, koneista ja laitteista tehtävät verotuksessa hyväksyttävät enimmäispoistot. </t>
  </si>
  <si>
    <t xml:space="preserve">Yhteisön/tasausryhmän/kohteen todelliset arvioidut kulut yhteensä. Kohdekohtaiset kulut eivät sisällä kohteen osuutta koko yhteisön/tasausryhmän kuluista. Kohteen osuus on esitetty "vastikkeen tasaus" -kohdassa. </t>
  </si>
  <si>
    <t xml:space="preserve">Yhteisön/tasausryhmän/kohteen maksettavaksi esitetyt kulut yhteensä. Kohteiden kuluihin on laskettu kunkin kohteen osuus tasauksesta. Perittävän vastikkeen määrä määräytyy kulujen mukaan. Varautumisiin kerättävä vastike määräytyy todellisten, tulevaisuudessa erääntyvien kustannusten perusteella (PTS-suunniltelma korjauksista, lainojen lyhennykset, asumisoikeuksien lunastukset). </t>
  </si>
  <si>
    <t xml:space="preserve">Vastikkeiden perimisestä saatavat viivästyskorkotuotot, luovutusvoitot pysyvien vastaavien sijoituksista ja rahoitusarvopapereista. </t>
  </si>
  <si>
    <t>Perusparannus- ja hoitolainojen nostot</t>
  </si>
  <si>
    <t xml:space="preserve">Perusparannus- ja kiinteistön hoito- ja ylläpitokulujen kattamiseksi nostetut lainat. </t>
  </si>
  <si>
    <t>Pääomakulut</t>
  </si>
  <si>
    <t xml:space="preserve">Pääomakuluina otetaan huomioon vain alkuperäisen lainapäätöksen mukaisesta rahoituksesta aiheutuvat korot ja lainojen lyhennykset sekä peruskorjausten ja -parannusten rahoitukseksi otettujen lainojen korot ja näiden lainojen velkakirjaehtojen mukaiset lyhennykset ja vuosimaksut. </t>
  </si>
  <si>
    <t xml:space="preserve">Kohteen rakentamisesta ja perusparantamisesta syntyneiden lainojen korkokulut ja muut rahoituskulut (jälkilaskelmassa esim. sijoituksista realisoituneet tappiot). Käyttövastikelaskelmassa korkokulut perustuvat pankin/Valtiokonttorin ennakkoilmoituksiin tulevan vuoden lainojen koroista. </t>
  </si>
  <si>
    <t xml:space="preserve">Jos yhteisö kerää ennakkoon loppuvuodelle kohdistuneen lainanlyhennysosuuden, joka maksetaan vasta seuraavana vuonna, on ennakkoon kerättävä osuus ja edelliseltä tilikaudelta kerätty osuus esitettävä käyttövastike- ja jälkilaskelmassa erikseen lainojen lyhennyksiin varautumisissa. </t>
  </si>
  <si>
    <t xml:space="preserve">Jos yhteisö tekee ylimääräisiä lainanlyhennyksiä (korkotukiasetuksen 666/2001 § 9, arava-asetuksen 1587/1993 § 48) , on varojen kerääminen ylimääräisiin lainojen lyhennyksiin esitettävä käyttövastikelaskelmassa erikseen muista lainojen lyhennyksistä. Lainoja on lyhennettävä vastaavalla summalla, mitä vastikkeissa on kertynyt varoja ylimääräisiin lainojen lyhennyksiin. </t>
  </si>
  <si>
    <r>
      <t>Osingot kerätään asukkailta perittävissä vastikkeissa, mutta yhtiö kuitenkin voi päättää osingon jaosta. Jos yhtiö on perinyt asukkaiden vastikkeissa varoja osinkojen maksamiseen ja yhtiökokous tekee päätöksen olla jakamatta osinkoja, esitetään</t>
    </r>
    <r>
      <rPr>
        <b/>
        <sz val="11"/>
        <rFont val="Verdana"/>
        <family val="2"/>
      </rPr>
      <t xml:space="preserve"> </t>
    </r>
    <r>
      <rPr>
        <sz val="11"/>
        <rFont val="Verdana"/>
        <family val="2"/>
      </rPr>
      <t xml:space="preserve">jakamattomien osinkojen osuus pääomakuluissa kuluna jälkilaskelmassa ja tuottoina jälkilaskelman "ulkoisella rahoituksella" katetuissa. Kun osingot maksetaan, esitetään niiden maksaminen jakamattomissa osingoissa. </t>
    </r>
  </si>
  <si>
    <t xml:space="preserve">Kiinteistön suurehkoihin korjauksiin ja perusparannuksiin sekä ylläpito- ja hoitokustannuksiin voidaan varautua keräämällä niitä varten etukäteen varoja vastikkeissa ja vuokrissa. Varautumisen on perustuttava todellisiin tulevaisuudessa erääntyviin kustannuksiin (esim. PTS). Jälkilaskelmassa varautumisiin kerättyjen varojen on vastattava sitä, mitä asukkailta on todellisuudessa peritty varautumisiin. </t>
  </si>
  <si>
    <t xml:space="preserve">Varautumisiin kerätyistä varoista lainattujen varojen palauttaminen alkuperäiseen tarkoitukseen (ks. "väliaikaisesti muuhun tarkoitukseen lainatut varat"). Pääsääntöisesti varat palautuvat siinä vaiheessa, kun korkotukilaina nostetaan, jos varat on lainattu uudiskohteiden rakentamista varten. </t>
  </si>
  <si>
    <t xml:space="preserve">Varautumisilla katettavat perusparannuskulut. </t>
  </si>
  <si>
    <t xml:space="preserve">Varautumisella katettavat ylläpito- ja hoitokulut. </t>
  </si>
  <si>
    <t xml:space="preserve">Asumisoikeusyhteisöön kertyneitä varoja voi väliaikaisesti käyttää turvaavalla ja tuloa tuottavalla tavalla.  Kertyneitä varoja voisi sijoittaa asumisoikeusasuntoja rakennettaessa esimerkiksi tonttien ostamiseen ja muuhun rakentamisaikaiseen väliaikaisrahoitukseen. Asukkaiden vastikkeissa kertyneitä varoja ei kuitenkaan saa käyttää asumisoikeustalojen uudistuotannon tai hankinnan omarahoitusosuuden kattamiseen pysyvästi. Varautumisista lainatut varat on palautettava alkuperäiseen tarkoitukseen heti, kun korkotukilaina on nostettu. 
</t>
  </si>
  <si>
    <t xml:space="preserve">Asumisoikeusasuntoja koskevat pääsääntöisesti ikuiset käyttö- ja luovutusrajoitukset. Jos kohteen kaikki asunnot ovat muussa kuin asumisoikeuskäytössä, minkä johdosta kohteelle haetaan  vapautusta käyttö- ja luovutusrajoituksista, on ennen rajoituksista vapauttamista yhteisön maksettava kohteeseen kohdistuvat arava- ja korkotukilainat pois. Varautumisista voidaan väliaikaisesti lainata varoja em. tarkoitukseen. Kun osakkeet/kiinteistö on myyty, on lainatut varat palautettava heti alkuperäiseen tarkoitukseen. </t>
  </si>
  <si>
    <t xml:space="preserve">Arviot vuoden aikana myytävistä asumisoikeuksista. Yhteisö voi esittää myytävät asunnot myös asumisoikeuksien lunastusten yhteydessä. </t>
  </si>
  <si>
    <t xml:space="preserve">Olemassa olevien kohteiden asumisoikeuksien lunastukset yhteisölle. Yhteisöt voivat halutessaan esittää asumisoikeuksien lunastuksissa sekä myytävät että lunastettavat asumisoikeudet (nettosumma). Uusien kohteiden asumisoikeuksien myynnit esitetään laskelman loppuosassa tapahtumissa, jotka ovat rahoitettu ulkoisella rahoituksella.  </t>
  </si>
  <si>
    <t>Vuosimaksulainojen seuraavan vuoden lyhennyksiin kerättävät vastikkeet</t>
  </si>
  <si>
    <t xml:space="preserve">Tilikaudella etukäteen seuraavana vuonna erääntyvään lainanlyhennykseen kerättävä osuus (esim. ajalle 1.9. - 31.12.2021, kun laina erääntyy 28.2.2022). </t>
  </si>
  <si>
    <t xml:space="preserve">Lainojen lyhennykset, joihin on kerätty etukäteen varoja edellisenä tilikautena. </t>
  </si>
  <si>
    <t>Muu vuokraustoiminta ja muu toiminta</t>
  </si>
  <si>
    <t xml:space="preserve">Uudiskohteiden rakentamisen rahoitukseen nostetut korkotukilainat. Jos kohteen rakennusaikaiseen rahoitukseen on lainattu varautumisiin kerättyjä varoja, on vastaava summa lainojen nostosta palautettava varautumisiin. </t>
  </si>
  <si>
    <t>Muu vuokraustoiminta (vapaan vuokranmäärityksen tilat, esim. liiketilat)</t>
  </si>
  <si>
    <t>Muu toiminta (muu kuin vuokraustoiminta)</t>
  </si>
  <si>
    <t>Asukkailta perittävällä vastikkeella ei saa kattaa kuluja, jotka aiheutuvat asukkaille tarjottavista hoiva-, hoito-, ateria- yms. palveluista. Muusta toiminnasta on pidettävä erillistä kirjanpitoa.</t>
  </si>
  <si>
    <t>Muut taseen rahoitustapahtumat, jotka eivät vaikuta asumisoikeustoiminnan tai muun toiminnan yli- tai alijäämiin, esim. vuokravakuudet. Erittele tässä kohdassa esitetyt tapahtumat lisätietoja -kohdassa.</t>
  </si>
  <si>
    <t>Tiedonsaantioikeus ja tiedottamisvelvollisuus 1.9.2022 alkaen</t>
  </si>
  <si>
    <t>Asukaskokouksella, yhteistyöelimellä ja asukastoimikunnalla on oikeus saada asumisoikeusyhteisöltä tai tämän edustajalta oikeuksiensa käyttämiseksi tarpeelliset asumisoikeuskohdetta tai asumisoikeusyhteisöä koskevat tiedot. Tiedot on annettava tilintarkastajan oikeiksi varmentamina, jos yhteistyöelin ne sellaisina pyytää. Jos tiedot on pyydetty tilintarkastajan varmentamina ja tietojen oikeellisuutta ei voida varmentaa, on tilintarkastajan todettava tämä. Tietojen on oltava asukkaiden saatavilla myös sähköisesti.</t>
  </si>
  <si>
    <t>Tilinpäätös</t>
  </si>
  <si>
    <t>Tilinpäätöksen liitetietoina on esitettävä yhteisökohtainen käyttövastike- ja jälkilaskelma.</t>
  </si>
  <si>
    <t>Asumisoikeusyhteisön on annettava asumisoikeuden haltijoille tiedot käyttövastikkeen määräytymisen, tasaamisen ja jyvityksen perusteista, tasauksen vaikutuksesta käyttövastikkeeseen sekä käyttövastikkeilla kerättyjen varojen käytöstä (käyttövastike- ja jälkilaskelmat). Tiedot on annettava asukaskokouksessa ja yhteistyöelimelle. Tietojen on oltava asukkaiden saatavilla myös sähköisesti.</t>
  </si>
  <si>
    <t>Vastikkeen tasaus</t>
  </si>
  <si>
    <t>Jyvitys</t>
  </si>
  <si>
    <t>Kohtuullisten käyttövastikkeiden saavuttamiseksi saadaan asumisoikeuskohteen huoneistojen käyttövastikkeiden perusteena olevat pinta-alat määrätä asumisoikeussopimuksissa huoneistokohtaisesti (jyvitys). Asumisen rahoitus- ja kehittämiskeskus voi asumisoikeusyhteisön hakemuksesta asettamillaan ehdoilla hyväksyä, että käyttövastikkeen määräytymisperusteita muutetaan voimassa olevissa asumisoikeussopimuksissa, jos käyttövastikkeiden oikeudenmukainen jakautuminen asumisoikeuskohteessa taikka kohtuullisen ja oikeudenmukaisen käyttövastiketason saavuttaminen kaikissa asumisoikeuskohteen asunnoissa sitä edellyttää eikä jyvityksen muutos aiheuta käyttövastikkeiden kohtuuttomia korotuksia. Jyvityksen muutos on käsiteltävä asukashallinnossa.</t>
  </si>
  <si>
    <t>Laskelmien laatimisvelvollisuus</t>
  </si>
  <si>
    <t>Asukaselimille toimitettava materiaali</t>
  </si>
  <si>
    <t>Yksittäisen taloyksikön asukkaalle kunkin kohteen käyttövastike- ja jälkilaskelmat voidaan pitää saatavilla esimerkiksi yhteisön toimipisteessä ja www-sivuilla, jos yhteisö koostuu huomattavan lukuisasta määrästä kohteita eikä kohdekohtaisia laskelmia voida liittää tilinpäätökseen.</t>
  </si>
  <si>
    <t>Yksittäisen asukkaan tiedonsaantioikeus, laskelmat</t>
  </si>
  <si>
    <t>Asumisoikeusyhdistys, tiedonsaantioikeus</t>
  </si>
  <si>
    <t>Omakustannusperiaate</t>
  </si>
  <si>
    <r>
      <t xml:space="preserve">Arava- ja korkotukilainotettujen asumisoikeuskohteiden vastikkeiden määritys perustuu </t>
    </r>
    <r>
      <rPr>
        <b/>
        <sz val="11"/>
        <rFont val="Verdana"/>
        <family val="2"/>
      </rPr>
      <t xml:space="preserve">omakustannusperiaatteeseen, mikä tarkoittaa sitä, että </t>
    </r>
    <r>
      <rPr>
        <sz val="11"/>
        <rFont val="Verdana"/>
        <family val="2"/>
      </rPr>
      <t xml:space="preserve">vastikkeeseen voidaan sisällyttää kohteen hankinnasta aiheutuneet rahoituskulut ja hyvän kiinteistönpidon mukaiset hoitokulut. Jos yli- tai alijäämää kertyy, on se huomioitava asukkaiden tulevissa vastikkeissa. Lisäksi vastikkeisiin voi sisältyä varautumista perusparannuksiin-, ylläpito- ja hoitokustannuksiin sekä lain mukaisiin  velvoitteisiin. Varautumiset tulee myös perustua todellisiin erääntyviin kustannuksiin.  </t>
    </r>
  </si>
  <si>
    <t>Käyttökorvausten korottaminen</t>
  </si>
  <si>
    <t>Vastikkeiden määrityksen perusteet</t>
  </si>
  <si>
    <t xml:space="preserve">Asukkaiden vastikkeisiin siirretty osuus  jälkilaskelman osoittamasta kumulatiivisesta yli- ja alijäämästä (jälkilaskelmassa "seuraavina vuosina vastikkeissa huomioitava yli-/alijäämä"). Vastikkeisiin siirrettävän osuuden voi jakaa n. 3 - 5 vuodelle, jotta vastikkeiden kehitys pysyy tasaisena. Alijäämä lisää perittäväksi esitetyn vastikkeen määrää ja ylijäämä vähentää sitä. Ei-tasattavien hoitomenojen yli- ja alijäämä on siirrettävä asukkaiden vastikkeisiin kohdekohtaisesti. Tasattavien menojen yli- ja alijäämä siirretään yhteisötasolla, jolloin yhteisö voi tasata yli- ja alijäämän eri kohteiden kesken. Varautumisiin kerättyjen varojen ylijäämää ei siirretä asukkaiden vastikkeisiin vaan ne käytetään yhteisön tarpeen mukaan. Myöskään investointien rahoitusjäämää ei huomioida asukkaiden tulevissa vastikkeissa. Investoinneissa esitetään pääsääntöisesti uusien rakenteilla olevien kohteiden rahoitus. Jos yhteisö jakaa yli- ja alijäämän usealle vuodelle, on vastikkeisiin siirretty jäämä ja siirtämättä oleva osuus jäämästä hyvä selvittää asukkaille erillisellä selvityksellä. </t>
  </si>
  <si>
    <t>Kumulatiivisesti kertynyt yli- ja alijäämä</t>
  </si>
  <si>
    <t xml:space="preserve">Kumulatiivisesti kertyneellä yli- ja alijäämällä tarkoitetaan yhteisön perustamisesta alkaen kertynyttä yli- ja alijäämää. </t>
  </si>
  <si>
    <t xml:space="preserve">Käyttö- ja huoltopalveluista syntyvät kulut, jotka perustuvat erillisten yritysten kanssa laadittuun sopimukseen tai laskutukseen. Kulut sisältävät arvonlisäveron. Näitä kuluja ovat esim. kiinteistönhuoltoliikkeelle suoritetut maksut, vesi- ja viemärijärjestelmien huollosta syntyvät kulut jne. </t>
  </si>
  <si>
    <t xml:space="preserve">Ulkopuolisten yritysten laskuttamia ulkoalueiden hoitoon kohdistuvia kuluja. Ulkoalueiden huoltokuluja ovat mm. kiinteistönhoitoliikkeille ulkoalueiden puhtaanapidosta-, virheralueiden ja istutusten hoidosta-, lumitöistä, liukkauden torjunnasta-, ulkoalueiden hoidossa käytettävien työkalujen ja laitteiden vuokraamisesta-, kasvinsuojelusta- ja tuholaisten torjunnasta sekä em. toimenpiteisiin liittyvistä tarveaineiden hankkimisesta (multa, seimenet, taimet, lannoitteet, hiekka ymv.) aiheutuneet kulut. Asukkaat voivat halutessaan osallistua esim. ulkoalueiden hoitoon, jolloin vastikkeissa voidaan huomioida asianomaiset vakuutusmaksut. </t>
  </si>
  <si>
    <t xml:space="preserve">Kiinteistön omistajan oman omaisuutensa turvaksi ottamat vakuutukset, joissa vakuutuskorvauksen hakijana ja saajana on kiinteistön omistaja. Asukkaiden irtaimiston  vakuutukset eivät kuulu omakustannusperiaatteen mukaan perittävään vastikkeeseen. Vakuutuskulut käsittävät mm. seuraavia keskeisimpiä vakuutusmaksuja: kiinteistön täysarvovakuutus, kiinteistövakuutus, palovakuutus, vesivahinkovakuutus, murtovakuutus, varkausvakuutus, laitevakuutus, lasivakuutus, irtaimistovakuutus, talkoovakuutus, hallituksen ja isännöitsijän vastuuvakuutus. </t>
  </si>
  <si>
    <t xml:space="preserve">Menot (esim. suuret korjaukset), jotka yhteisön tilinpäätöksessä kirjataan taseen aktivoitujen menojen lisäykseksi. Uudiskohteiden hankintaan liittyvät aktivoitavat kulut esitetään laskelman loppuosassa uudiskohteen rahoituksen yhteydessä. Jos aktivoidut kulut esitetään laskelmassa miinus-merkkisenä, esitetään korjaukset bruttosummana. Korjauskulujen ja taseeseen aktivoitujen yhteissumma on vastattava korjauksiin käytettyä rahamäärää. </t>
  </si>
  <si>
    <t>Kohteen rakentamisesta ja perusparantamisesta syntyneiden lainojen lyhennykset.  Aravalainan lyhennykset otetaan huomioon Valtiokonttorin ennakkoilmoituksen/laskutuksen mukaisesti.</t>
  </si>
  <si>
    <t>Omarahoitusosuuden korko</t>
  </si>
  <si>
    <t>Perusparannus-, ylläpito- ja hoitokustannuksiin varautumisen enimmäismäärät</t>
  </si>
  <si>
    <t>Käyttö- ja luovutusrajoitukset</t>
  </si>
  <si>
    <t>Asumisoikeuslain mukaan käyttövastikkeissa voidaan kerätä ennakkoon varoja asumisoikeustalon omistajalle lain mukaan kuuluviin velvoitteisiin, jotka eivät johdu siitä, että omistaja olisi toiminut lainvastaisesti. Näitä velvoitteita ovat asumisoikeusmaksujen lunastamisiin sekä lainojen lyhennyksiin varautuminen. Ks. tarkempi ohjeistus asumisoikeuksien lunastamiseen ja lainojen lyhennyksiin varautumisesta</t>
  </si>
  <si>
    <t xml:space="preserve">Yhtiölle lunastetut asumisoikeudet </t>
  </si>
  <si>
    <t>Bullet-lainat</t>
  </si>
  <si>
    <t>Tasaamisella tarkoitetaan sitä, että asumisoikeusasunnosta perittävää käyttövastiketta voidaan käyttää sekä sen asumisoikeustalon, jossa asunto sijaitsee, että saman omistajan muiden asumisoikeustalojen menojen kattamiseen. Käyttövastikelaskelmassa esitetään koko yhteisön tai tasausryhmän arvioiduista yhteiskuluista lasketut summat kohteiden kuluina tai tuottoina (vastikkeen tasaus). Jälkilaskelmassa esitetyt tasauksen summat ovat laskettu koko yhteisön tai tasausryhmän toteutuneista kuluista. Yhteisö voi esittää asukkaille tasaamisen perusteet esim. erillisellä selvityksellä. Tasaaminen voidaan tehdä esimerkiksi pinta-alan mukaan tai pisteyttämällä kohteet käyttöarvon mukaan, jolloin tasauksessa huomioidaan mm. talon ikä, sijainti ja laatutaso. Käyttöarvon avulla talo arvotetaan suhteessa saman tasausryhmän muihin taloihin. Käyttöarvo voi muuttua laatutasoa parantavalla remontilla. Käyttöarvon mukaista kulujen tasaamista varten on laadittu tasausmalli-laskuri, joka löytyy ARAn verkkosivuilta www.ara.fi &gt; Ohjaus- ja valvonta &gt; ARA-asuntokannan ohjaus- ja valvonta &gt; Asumisoikeusasunnot &gt; Käyttövastike &gt; Käyttöarvon mukainen tasausmalli. Laskuri laskee kullekin kohteelle pistearvon, kohteen prosenttiosuuden kustannuksista sekä kohteen osuuden yhteiskustannuksista.</t>
  </si>
  <si>
    <t xml:space="preserve">Käyttö ja huolto (ostetut palvelut)                                </t>
  </si>
  <si>
    <t xml:space="preserve">Siivous (ostetut palvelut)                                                                      </t>
  </si>
  <si>
    <t xml:space="preserve">Ulkoalueiden huolto (ostetut palvelut)                                                                                         </t>
  </si>
  <si>
    <t>Vastikkeen korotuskirje</t>
  </si>
  <si>
    <t xml:space="preserve">Käyttövastikkeen korotuksesta on ilmoitettava asukkaille 2 kk ennen kuin uusi vastike astuu voimaan. </t>
  </si>
  <si>
    <t>Yhteisöllä voi olla myös vuoden 1997 loppuun mennessä hyväksyttyjä korkotukilainoja, joiden laina-aika on ollut vapaasti sovittavissa pankin kanssa. Lainojen lyhennykset voivat siten erääntyä esimerkiksi yhdessä erässä 20 vuoden kuluttua. Näihin niin sanottujen bullet-lainojen lyhennyksiin on yhteisön kerättävä etukäteen varoja käyttövastikkeissa. Lainan lyhennykset esitetään ainoastaan sen vuoden kuluina, jolloin laina erääntyy. Korkotukilaina otetaan huomioon lainaehtojen mukaisesti pankin/lainanantajan ennakkoilmoituksen/laskutuksen mukaan.</t>
  </si>
  <si>
    <t>Asuintalovaraus on asunto- ja kiinteistöosakeyhtiöiden käytössä oleva kirjanpidollinen erä, jolla voi vaikuttaa yhtiön verotettavan tuloksen määrään. Asuintalovarauksen muodostaminen ja purkaminen käsitellään tilinpäätöksessä yhtiötasolla ainoastaan yhtiön verotukseen vaikuttavana kirjauksena. Varautumisena kerätyistä varoista ei käytetä nimitystä asuintalovaraus. Myöskään asuintalovarauksen muodostamista ja purkamista ei sisällytetä kohteiden vastikkeisiin. Käyttövastike- ja jälkilaskelmissa ei esitetä asuintalovarausta millään tavalla.</t>
  </si>
  <si>
    <t xml:space="preserve">Asumisoikeusyhdistyksissä asumisoikeuden haltijoiden maksuvelvollisuutta koskevissa asioissa päätösvaltaa voivat käyttää ainoastaan asumisoikeuden haltijat, joten asukkaat saavat tätä kautta tiedot vastikkeista ja jälkilaskelmista. Yhteishallintolain säännökset eivät siten koske asumisoikeusyhdistyksiä. </t>
  </si>
  <si>
    <t>Asumisoikeustalon hallintoon kohdistuvat kulut, jotka perustuvat yritysten kanssa laadittuihin sopimuksiin tai laskutuksiin. Hallinnon kuluista ei pääsääntöisesti suoriteta ennakonpidätystä. Hallintokuluja ovat esim. asukkaiden valinnasta aiheutuneet kulut, taloushallinto-, tilitarkastus-, lakimies-, ict-, pankki- ja postitus-, viestintä, matka-, lehtikulut, jäsenmaksut.</t>
  </si>
  <si>
    <t xml:space="preserve">Jos rakentamisen kustannukset ylittyvät eikä ARA ole hyväksynyt hankintamenon ylitystä lainoitusarvoon, kustannuksia ei saa miltään osin sisällyttää käyttövastikkeisiin. </t>
  </si>
  <si>
    <t>Kulujen esittäminen laskelmassa</t>
  </si>
  <si>
    <t>Kulut esitetään laskelmassa + merkkisenä.</t>
  </si>
  <si>
    <t xml:space="preserve">Laskelmassa esitetään erikseen omakustannusperiaatteen alaisen toiminnan huoneistoala ja vapaan vuokranmäärityksen alainen huoneistoala. Huoneistoalat saa ARAn osapäätöksestä. 
</t>
  </si>
  <si>
    <t xml:space="preserve">Edellisen tilikauden jälkilaskelmasta siirtyvä omakustannusperusteisten investointien rahoituksen jäämä. Investointien jäämää ei siirretä asukkaiden tuleviin vastikkeisiin. </t>
  </si>
  <si>
    <t xml:space="preserve">Jätehuoltokulut muodostuvat veloitetuista jätteen kuljetus- ja käsittelymaksuista, jäteastioiden, jätepuristimien, vaihtolavojen yms. vuokrista sekä em. kaluston pesu-, huolto-, ymv. kustannuksista. </t>
  </si>
  <si>
    <t>Asumisoikeusyhteisön ei tarvitse erikseen ilmoittaa lämmöstä, vedestä tai muusta huoneiston käyttöön kuuluvasta etuudesta suoritettavan korvauksen sellaisesta korotuksesta, joka perustuu kulutuksen kasvuun tai huoneistossa asuvien henkilöiden lukumäärän lisääntymiseen, jos etuus on sovittu korvattavaksi erikseen kulutuksen tai huoneistossa asuvien henkilöiden lukumäärän perusteella.</t>
  </si>
  <si>
    <t xml:space="preserve">Ei-tasattaviin kustannuksiin kustannuksiin kerättävä käyttövastike. Ei-tasattavia kustannuksia ovat kustannukset, joihin voi asukas omalla toiminallaan vaikuttaa. Esim. sähkö, lämmitys, jätekustannukset, vesi jne. Ei-tasattavista kustannuksista kertynyt yli- ja alijäämä on huomiotava asukkaiden tulevissa vastikkeissa kohdekohtaisesti. </t>
  </si>
  <si>
    <t xml:space="preserve">Käyttövastikkeiden määrittämisen lähtökohtana on, että jokainen asumisoikeustalo vastaa omista kustannuksistaan talon huoneistoista kerättävillä käyttövastikkeilla ja muilla tuloilla ottaen kuitenkin huomioon lain sallimat tasausmahdollisuudet. Käyttövastikkeiden määrittäminen aloitetaan kohdekohtaisten kulujen määrittämisestä. Tämä koskee myös tasattavia kustannuksia. Kohdekohtaiset laskelmat yhdistetään tasausryhmän käyttövastikelaskelmaksi, jos yhteisöllä on useampi tasausryhmä. Tasausryhmän käyttövastikelaskelmat yhdistetään edelleen koko yhteisön käyttövastikelaskelmaksi. Laskelmaan merkitään arviot tulevan vuoden kuluista. Hoitomenot perustuvat edellisen valmistuneen vuoden ja kuluvan vuoden toteutumatietoihin sekä tiedossa oleviin kustannusten muutoksiin. Rahoitusmenot perustuvat pankin ja Valtiokonttorin ilmoituksiin tulevan vuoden lainojen lyhennyksistä ja koroista. </t>
  </si>
  <si>
    <r>
      <t xml:space="preserve">Asumisoikeuslain edellyttämät jälkilaskelmat on oltava laadittuna </t>
    </r>
    <r>
      <rPr>
        <b/>
        <sz val="11"/>
        <rFont val="Verdana"/>
        <family val="2"/>
      </rPr>
      <t>vuodesta 2011 alkaen</t>
    </r>
    <r>
      <rPr>
        <sz val="11"/>
        <rFont val="Verdana"/>
        <family val="2"/>
      </rPr>
      <t xml:space="preserve">. Laskelmat on laadittava yhteisö-, tasausryhmä- ja talokohtaisesti. </t>
    </r>
  </si>
  <si>
    <t>Vastikkeiden korotusperuste</t>
  </si>
  <si>
    <t xml:space="preserve">Käyttövastikkeiden korotusperuste on omakustannusperiaate. </t>
  </si>
  <si>
    <t xml:space="preserve">Omakustannusperiaatteen alaiset vastikkeet, jotka peritään asukkailta. </t>
  </si>
  <si>
    <t xml:space="preserve">Vastikkeet on määriteltävä 100 %:n käyttöasteelle. Jos tyhjäkäyntiin varaudutaan, on varautumisen määrän perustuttava aikaisempien vuosien ja kuluvan vuoden toteutumaan. Tyhjäkäyntiin varautuminen lisää perittävän vastikkeen määrää.  </t>
  </si>
  <si>
    <t>Lainojen lyhennykset nousevat portaittain viiden vuoden välein. Portaittain nouseviin lainojen lyhennyksiin voi yhteisö kohtuullisessa määrin kerätä varoja ennakkoon. Asumisoikeusyhteisöllä on myös mahdollisuus lyhentää korkotukilainojen lyhennykset yhdessä erässä viiden vuoden välein. Näiden lainojen lyhennyksiin yhteisön on varauduttava keräämällä ennakkoon varoja käyttövastikkeissa.</t>
  </si>
  <si>
    <t>Ylijäämän kerääminen vastikkeissa</t>
  </si>
  <si>
    <t>Asukastoimikunnan oikeudet asumisoikeuskohdetta koskevissa asioissa</t>
  </si>
  <si>
    <t>1) osallistua talousarvioesityksen sekä käyttövastikkeiden määritysesityksen valmisteluun; 2) tehdä esityksiä vuosittain käyttövastikkeilla ja vuokrilla katettavista talon korjaustoimenpiteistä; 3) osallistua talon pitkänajan korjaussuunnitelman valmisteluun; 4) osallistua talon pitkänajan rahoitussuunnitelman valmisteluun;5) tehdä esityksiä talon huoltosopimuksen sisällöstä, hoitojärjestelmästä sekä isännöinnin ja huoltotehtävien järjestämisestä; 6) valvoa asukkaiden ja muiden huoneiston haltijoiden yhteiseen lukuun hoito-, huolto- ja korjaustoimenpiteiden suorittamista yhteisissä tiloissa; 7) päättää yhteisten askartelu- ja kerhohuoneiden ja vastaavien tilojen käytöstä sekä talkoiden ja muiden vastaavien yhteisten tilaisuuksien järjestämisestä; 8) päättää asukashallinnon päätettäväksi siirretystä asiasta sekä toimeenpanna sen tehtäväksi annettu asia edellyttäen, että asukashallinto on valmis ottamaan tehtävän vastaan; 9) käsitellä taloa koskevia muita asioita; 10) tehdä esityksiä 45 §:ssä tarkoitetulle asumisoikeusyhteisön ja asumisoikeuden haltijoiden väliselle yhteistyöelimelle asumisoikeuskohteen asukashallinnossa esiin nousevista ja muista käsiteltävistä asioista.</t>
  </si>
  <si>
    <t>Jos valtion tukeman asumisoikeustalon omistava asumisoikeusyhteisö on julkisista hankinnoista ja käyttöoikeussopimuksista annetussa laissa tarkoitettu hankintayksikkö, sen velvollisuudesta hankintojen kilpailuttamiseen säädetään mainitussa laissa.  Valtion tukemien asumisoikeustalojen asumisoikeuden haltijoilla on oikeus tehdä esityksiä hankintojen kilpailuttamisesta ja osallistua kilpailuttamiseen.</t>
  </si>
  <si>
    <t>Julkisista hankinnoista ja käyttöoikeussopimuksista annetun lain mukainen hankintayksikkö</t>
  </si>
  <si>
    <t xml:space="preserve">Tilikaudella arvioidut toteutuvat vesimaksutuotot. Niissä asumisoikeustaloissa, joissa on huoneistokohtaiset vesimittarit, vesimaksuina perittävä käyttökorvaus pitää perustua luotettavasti mitattuun todelliseen kulutukseen. Vesikustannuksia ei saa tasata eri asumisoikeusasuntojen kesken, jos näistä kustannuksista asumisoikeuden haltijalta perittävän korvauksen perusteena on luotettavasti mitattu todellinen kulutus. Talot, joissa ei ole vesimittareita, on vesimaksuina perittävä käyttökorvaus hyvä vastata vedestä aiheutuneita kuluja. Lämmityskuluista n. 40 % kuluu veden lämmittämiseen. </t>
  </si>
  <si>
    <t>Jokaisessa asumisoikeuskohteessa pidetään asukaskokouksia, joissa kohteen asumisoikeuden haltijat voivat käyttää asumisoikeuslain mukaista päätösvaltaansa. Asukaskokouksella on oikeus valita asukastoimikunta tai useampia asukastoimikuntia toimeenpanemaan asukaskokouksen päätöksiä. Jos kokous valitsee useampia asukastoimikuntia, sen on määrättävä niissä käsiteltävistä asioista. Asukaskokous voi päättää, että asukastoimikuntaa ei aseteta toistaiseksi tai seuraavalle toimikaudelle, vaan sille kuuluvat tehtävät tai osan niistä hoitaa asukaskokous, asukastoimikunnan sijaan valittava luottamushenkilö tai asumisoikeusyhteisö.</t>
  </si>
  <si>
    <t>Asumisoikeusyhdistys, asukashallinnon säännökset</t>
  </si>
  <si>
    <t>Asukashallintoa koskevia säännöksiä ei sovelleta, jos talon omistaa asumisoikeusyhdistys. Asumisoikeuden haltijan oikeuksista osallistua asumisoikeusyhdistyksen päätöksentekoon säädetään asumisoikeusyhdistyksistä annetussa laissa.</t>
  </si>
  <si>
    <t>Asukkaiden oikeudet, laskelmat</t>
  </si>
  <si>
    <t xml:space="preserve">Asumisoikeustalon omistajan on lunastettava asumisoikeusasukkaalta asumisoikeus kolmen kuukauden kuluessa siitä, kun asukas on tehnyt omistajalle ilmoituksen asumisoikeudesta luopumisesta. Käyttövastikkeissa lunastuksiin voidaan kerätä etukäteen varoja sen suuruinen määrä, joka vastaa kuluvan vuoden ja sitä seuraavan vuoden todennäköisiä lunastuksia. Lunastuksilla tässä tarkoitetaan niitä asumisoikeushuoneistoja, joita yhteisö ei ole saanut edelleen myytyä asumisoikeuden haltijalle, vaan asunnot ovat jääneet yhteisölle ja mahdollisesti vuokrattu eteenpäin. Tilinpäätöksen liitetietona on ilmoitettava asumisoikeusyhteisön hallinnassa olevat huoneistot, joita koskeva asumisoikeus on lunastettu. </t>
  </si>
  <si>
    <t>Käyttövastike I:llä katettavat kulut yhteensä</t>
  </si>
  <si>
    <t>Käyttövastike II:lla katettavat kulut yhteensä</t>
  </si>
  <si>
    <t>Yhteisön/kohteen muusta toiminnasta saatu rahoitus omakustannustoiminnan investointeihin (+)</t>
  </si>
  <si>
    <t>ARA-asuntokannan (vapautuneiden/rajoitusten alaisten) kiinteistöjen/osakkeiden myyntituotot tilikauden aikana (+)</t>
  </si>
  <si>
    <r>
      <t xml:space="preserve">Asukkaiden kokouksen tai jos on päätetty perustaa asukastoimikunta, toimikunnan käsiteltäväksi on toimitettava vähintään kerran vuodessa </t>
    </r>
    <r>
      <rPr>
        <b/>
        <sz val="11"/>
        <rFont val="Verdana"/>
        <family val="2"/>
      </rPr>
      <t xml:space="preserve">kohdekohtainen käyttövastike- ja jälkilaskelma, pitkänajan korjaussuunnitelma (PTS) ja pitkänajan rahoitussuunnitelma. </t>
    </r>
  </si>
  <si>
    <r>
      <t xml:space="preserve">Uusien rakenteilla olevien kohteiden tai vastavalmistuneiden kohteiden asumisoikeuksien myynnit asumisoikeuden haltijalle. Tässä kohdassa esitetään myös olemassa olevien kohteiden </t>
    </r>
    <r>
      <rPr>
        <b/>
        <sz val="11"/>
        <rFont val="Verdana"/>
        <family val="2"/>
      </rPr>
      <t>ensimmäiset</t>
    </r>
    <r>
      <rPr>
        <sz val="11"/>
        <rFont val="Verdana"/>
        <family val="2"/>
      </rPr>
      <t xml:space="preserve"> asumisoikeuksien myynnit. </t>
    </r>
  </si>
  <si>
    <r>
      <t xml:space="preserve">Hoitokulut, joihin asumisoikeusasukas voi omalla toiminnallaan vaikuttaa. Tällaisia ei-tasattavia hoitokuluja ovat mm. lämmitys-, sähkö-, vesi-, huolto- ja muut ylläpitokulut sekä vuosikorjaukset, jotka eivät muodostu kohtuuttomiksi yksittäiselle kiinteistölle. Jos yhteisö ei tasaa kuluja lainkaan eri kohteiden kesken, esitetään kaikki kulut ei-tasattavissa kuluissa. </t>
    </r>
    <r>
      <rPr>
        <b/>
        <sz val="11"/>
        <rFont val="Verdana"/>
        <family val="2"/>
      </rPr>
      <t xml:space="preserve"> </t>
    </r>
    <r>
      <rPr>
        <sz val="11"/>
        <rFont val="Verdana"/>
        <family val="2"/>
      </rPr>
      <t>Hoitokuluissa otetaan huomioon hyvän kiinteistönpidon kannalta tarpeelliset ja kohtuulliset arvioon perustuvat kiinteistön vuotuiset menot. Ostettavat palvelut on kilpailutettava muutaman vuoden välein. Myös konsernin sisältä ostettavat palvelut pitää kilpailuttaa muutaman vuoden välein. Itse tuotettujen palvelujen kustannusten on oltava kohtuullisia.</t>
    </r>
  </si>
  <si>
    <r>
      <t>Rakentamis- ja maapohjakustannuksista ym. kuluista muodostuva hankinta-arvo on käyttövastikkeen laskennan lähtöperuste. Hankinta-arvo esitetään ARAn kustannusten hyväksymispäätöksessä. Käyttövastiketta voi periä pinta-alalle, jonka ARA on hyväksynyt päätöksessään korkotuetuksi pinta-alaksi. Jos päätöksessä on hyväksytty korkotuen piiriin kuulumattomia tiloja, on niistä aiheutuvat kustannukset katettava muilla tuloilla kuin asukkailta perittävillä vastikkeilla.  Tällaisia tiloja voivat olla esim.</t>
    </r>
    <r>
      <rPr>
        <b/>
        <sz val="11"/>
        <rFont val="Verdana"/>
        <family val="2"/>
      </rPr>
      <t xml:space="preserve"> liiketilat.</t>
    </r>
    <r>
      <rPr>
        <sz val="11"/>
        <rFont val="Verdana"/>
        <family val="2"/>
      </rPr>
      <t xml:space="preserve"> </t>
    </r>
  </si>
  <si>
    <r>
      <t xml:space="preserve">Käyttövastikkeeseen voidaan sisällyttää myös korkoa pääomalle, jonka omistaja on sijoittanut </t>
    </r>
    <r>
      <rPr>
        <b/>
        <sz val="11"/>
        <rFont val="Verdana"/>
        <family val="2"/>
      </rPr>
      <t>asumisoikeustalon</t>
    </r>
    <r>
      <rPr>
        <sz val="11"/>
        <rFont val="Verdana"/>
        <family val="2"/>
      </rPr>
      <t xml:space="preserve"> rahoittamista varten. Tämä on kuitenkin harvinaista, koska rakennuksen hankinnan rahoitus on yleensä katettu kokonaisuudessaan asumisoikeusmaksuilla (15 %) ja arava- tai korkotukilainalla (85 %). </t>
    </r>
  </si>
  <si>
    <r>
      <rPr>
        <b/>
        <sz val="11"/>
        <rFont val="Verdana"/>
        <family val="2"/>
      </rPr>
      <t xml:space="preserve">Varautuminen on sallittua seuraavasti: </t>
    </r>
    <r>
      <rPr>
        <sz val="11"/>
        <rFont val="Verdana"/>
        <family val="2"/>
      </rPr>
      <t xml:space="preserve">
• enintään 1 €/asm2 /kk, jos talon tai asunnon rahoittamiseksi myönnetyn lainan hyväksymisestä arava- tai korkotukilainaksi on kulunut enintään 20 vuotta, 
• enintään 2 €/asm2 /kk, jos talon tai asunnon rahoittamiseksi myönnetyn lainan hyväksymisestä arava- tai korkotukilainaksi on kulunut yli 20 vuotta, 
• 0 €/asm2 /kk 1.7.2018 tai sen jälkeen korkotukilainoitetuissa kohteissa. </t>
    </r>
  </si>
  <si>
    <r>
      <t xml:space="preserve">Tasausryhmä voi olla useista eri kohteista tai kohteista muodostettu ryhmä. Tasausryhmä voi olla myös koko yhteisö, jos yhteisö tasaa kaikkien yhteisöön kuuluvien kohteiden kesken. Kunkin kohteen käyttövastikelaskelmassa esitetään  arvioitu vastikkeen tasaus -summa eli miten paljon kohde maksaa muiden kohteiden kuluja tai vastaavasti saa hyvitystä muilta kohteilta. Vastikkeen tasaus -summa saadaan kaikkien tasausryhmään kuuluvien kohteiden yhteenlasketuista kuluista käyttäen laskentaperusteena yhtiön ja asukkaiden päätöksen mukaisia tasauksen perusteita (esim. käyttöarvo tai pinta-ala). </t>
    </r>
    <r>
      <rPr>
        <b/>
        <sz val="11"/>
        <rFont val="Verdana"/>
        <family val="2"/>
      </rPr>
      <t>Jälkilaskelmassa</t>
    </r>
    <r>
      <rPr>
        <sz val="11"/>
        <rFont val="Verdana"/>
        <family val="2"/>
      </rPr>
      <t xml:space="preserve"> kunkin kohteen vastikkeen tasaus -summa lasketaan tasausryhmän toteutuneiden kulujen perusteella.  </t>
    </r>
  </si>
  <si>
    <t xml:space="preserve">Käytännössä ARA-säännökset edellyttävät kohdekohtaista kustannuspaikkakirjanpitoa. Myös taseen luvut kuten esim. lainojen lyhennykset ja aktivoidut kulut on hyvä esittää kohdekohtaisesti myös kirjanpidossa. </t>
  </si>
  <si>
    <t xml:space="preserve">Jos yhteisössä on otettu tasaus käyttöön, yhteisö voi tasata koko yhteisön kuluja pinta-alan mukaan tai pisteyttämällä (arvottamalla) kohteet esimerkiksi laatutason, iän ja sijainnin mukaan. Pisteytykseen voidaan ottaa mukaan myös muita kriteerejä. Pisteyttämällä tehdystä tasauksesta käytetään nimitystä käyttöarvon mukainen tasaus. Käyttöarvon mukaiseen kulujen tasaamiseen löytyy ARAn verkkosivuilta laskuri (tasausmalli), jonka avulla voi määritellä kunkin kohteen pistemäärän sekä kohteen osuuden yhteisön/tasausryhmän kuluista. </t>
  </si>
  <si>
    <t xml:space="preserve">Yhteisön on laadittava muun kuin omakustannusperiaatteen alaisten kohteiden vuokran- ja käyttövastikkeenmäärityslaskelmat (talousarviot) erikseen. Ne on myös kirjanpidossa pidettävä erillään omakustannusperiaatteen alaisten kohteiden toiminnasta. Muun toiminnan ja vuokraustoiminnan laskelmien yhteissummat siirretään ARAn laskelmaan. Myös taseen erät kuten esim. investoinnit ja lainojen lyhennykset on pystyttävä eriyttämään omakustannusperiaatteen alaisten kohteiden taseen eristä. </t>
  </si>
  <si>
    <t xml:space="preserve">ARA pyytää vuosittain yleishyödyllisiä yhteisöjä raportoimaan yhteisöjen vuositiedot. Vuositiedoilla tarkoitetaan yhteisön toimintaa ja taloutta koskevia tietoja kuten tilinpäätöstietoja sekä muita tarvittavia lisätietoja. Yleisen valvontatehtävän lisäksi yhteisön ilmoittamien vuositietojen perusteella ARA arvioi myös yhteisön lainansaantikelpoisuutta, jos yhteisö hakee uusia valtion tukemia lainoja tai avustuksia ARAlta. Vuosittain pyydettäviä tietoja ovat esim. tuloslaskelma, tase, julkinen tilinpäätös, toimintakertomus, tase-erittelyt, tuloslaskelmaerittelyt, liitetietoerittelyt, tilintarkastuspöytäkirjat ja muistiot, sijoitussuunnitelma,  jälkilaskelmien osoittamat jäämät. Vuositiedoissa annettujen tietojen vastattava jälkilaskelmassa esitettyjä. </t>
  </si>
  <si>
    <t>Osinko tai pääoman palautus</t>
  </si>
  <si>
    <t xml:space="preserve">Osinko tai pääoman palautus määrälle, jonka omistaja on tosiasiallisesti sijoittanut yhteisöön. Tämä koskee ainoastaan osakeyhtiömuotoisia asumisoikeusyhteisöjä. Sijoitus on voitu tehdä omana pääomana (osakepääoma) tai sijoitus voi olla muu omaan pääomaan rinnastettava erä. Osingon tai pääoman palautuksen määrä voi toistaiseksi olla enintään 4 % laskentaperusteesta. Laskentaperusteeseen luetaan ne varat, jotka omistaja on tosiasiallisesti itse sijoittanut yhteisöön. </t>
  </si>
  <si>
    <t xml:space="preserve">Tuoton tuloutuksena omistajalle maksettava suoritus </t>
  </si>
  <si>
    <t>Yhteisö ei saa tulouttaa omistajalleen muuta kuin omistajan yhteisöön (esim. osakepääoma) sijoittamille varoille lasketun kohtuullisen tuoton. Kohtuullisen tuoton suuruus on enintään 4 % yhteisön laskentaperusteesta. ARA vahvistaa tuoton laskentaperusteen ja hyväksyttävän tuoton suuruuden yhteisöjen ARAlle antamien vuositietojen (tilinpäätöstietojen) perusteella. Omistajan yhteisöön sijoittamien varojen tuoton laskentaperusteena ovat ne rahana tai muuna yhteisön toimintaan tarvittavana omaisuutena yhteisöön sijoitetut varat, jotka omistaja on tosiasiallisesti itse sijoittanut osakepääomana, osuuspääomana tai muuna niihin rinnastettavana eränä. Yhteisön on itse selvitettävä ja tarvittaessa osoitettava, että varat, jotka se laskentaperusteeseen lukee, ovat omistajan sijoittamia. 
Kirjataan jälkilaskelmalle kohtaan "Osinko tai pääoman palautus".</t>
  </si>
  <si>
    <t xml:space="preserve">Kaikki muun (vapaan) vuokraustoiminnan ja muun toiminnan tuotot, kulut, investoinnit ja rahoitus on esitettävä laskelmassa muun vuokraustoiminnan ja muun toiminnan alla. </t>
  </si>
  <si>
    <t xml:space="preserve">S-posti: valvonta (at) ara.fi, puh.vaihde 029 525 0800. Laskelmaa koskevat huomautukset / muutosehdotukset voi lähettää em. sähköpostiosoitteeseen. </t>
  </si>
  <si>
    <t>Yhteisön muu vuokraustoiminta  (vapaan vuokranmäärityksen kohteet)</t>
  </si>
  <si>
    <t xml:space="preserve">Asukkailta perittävällä käyttövastikkeilla ei saa kattaa kuluja, jotka aiheutuvat asukkaille tarjottavista hoiva-, hoito-, ateria- yms. palveluista, vaan niiden kustannukset on katettava erillisillä palvelumaksuilla, jotka esitetään laskelmassa muun toiminnan tuottoina. Myös palvelutoimintaan liittyvät kulut on eriytettävä omakustannusperiaatteen alaisista kuluista. Palvelutoiminnasta on pidettävä erillistä kirjanpitoa. </t>
  </si>
  <si>
    <t xml:space="preserve">Yhteisön on laadittava muun kuin omakustannusperiaatteen alaisten kohteiden vuokranmäärityslaskelmat (talousarviot) erikseen. Muun toiminnan ja vuokraustoiminnan laskelmien yhteissummat siirretään ARAn laskelmaan. Omakustannusperiaatteen alaiset ja muun vuokraustoiminnan sekä muun toiminnan tuotot ja kulut on pidettävä erillään kirjanpidossa. Myös taseen erät kuten esim. investoinnit ja lainojen lyhennykset on pystyttävä eriyttämään omakustannusperiaatteen alaisten kohteiden taseen eristä. </t>
  </si>
  <si>
    <t xml:space="preserve">Yhteisön muu toiminta </t>
  </si>
  <si>
    <t>1.1.2022 voimaan tulleen lain muutokset koskevat vuodelta 2022 laadittua tilinpäätöstä. Koko yhteisön käyttövastike- ja jälkilaskelma on esitettävä vuoden 2022 tilinpäätöksen liitetietoina. Tilinpäätöksen liitetietoina on myös esitettävä asumisoikeusyhteisön hallinnassa oleva huoneistot, joita koskeva asumisoikeus on lunastettu. Toimintakertomuksessa on esitettävä tiedot talousarvion toteutumisesta, toiminnan tarkoituksen toteutumisesta. Muut tilinpäätöstä koskevat lain vaatimukset on esitetty ARAn käyttövastikeoppaassa.</t>
  </si>
  <si>
    <t xml:space="preserve">Ruudut ovat kiinnitetty B4-ruudusta, jotta otsikot näkyvät siirryttäessä laskelmalla alaspäin ja sivusuunnassa. Ruudut voi vapauttaa B4-ruudusta seuraavasti: Näytä&gt; Kiinnitä ruudut &gt; Vapauta ruudut. Ruudut kiinitetään vastaavalla tavalla B4-ruudusta: Näytä &gt; kiinnitä ruudut. </t>
  </si>
  <si>
    <t>Hallinto- ja henkilöstökulujen kohdistamisperiaatteet</t>
  </si>
  <si>
    <t xml:space="preserve">Henkilöstön palkkakulujen kohdistamisen pitää perustua työajanseurantaan, jolla varmistetaan henkilökunnan tosiallisesti omakustannusperusteisen toiminnan hallintotarpeisiin käyttämä työaika. Jos työajanseuranta ei joissakin poikkeustilanteissa ole mahdollista, kulujen kohdistamisen täytyy perustua perusteltuun arvioon kunkin työntekijän työajan käytöstä. Ensisijaisesti hallintokulut ja laskut on kirjanpidossa kohdistettava sille kohteelle, jota ne koskevat. Aina tämä ei ole mahdollista, eli kyseessä on ns. yleishallintokulu (toimitilavuokrat, tietojärjestelmät, koulutukset, työmatkat, mainos- ja markkinointikulut, asiantuntijapalvelut jne.). Tällöin ARA suosittelee tekemään arvion siitä, mikä osa yleishallintokulusta palvelee kutakin yhteisön toimintaa (omakustannusperusteinen toiminta, muu vuokraustoiminta ja muu toiminta). Omakustannusperusteisen toiminnan sisällä yleishallintokulut jaetaan samassa suhteessa kuin henkilöstökulut. </t>
  </si>
  <si>
    <t>Maksetut rahoitusvastikkeet Koy:lle / As.oy:lle</t>
  </si>
  <si>
    <t>Maksettavat rahoitusvastikkeet Koy:lle / As.oy:lle</t>
  </si>
  <si>
    <t xml:space="preserve">Yhteisön maksamat rahoitusvastikkeet esim. asunto-osakeyhtiölle tai kiinteistöosakeyhtiölle. </t>
  </si>
  <si>
    <t xml:space="preserve">Ohje </t>
  </si>
  <si>
    <t>(esim. liiketilat, palveluntuottajalle vuokratut tilat, ei ARA-rahotteiset kohteet)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</si>
</sst>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quot; &quot;\ * #,##0.00_-;_-&quot; &quot;\ * \-#,##0.00;_-&quot; &quot;* #0_-;_-@_-"/>
  </numFmts>
  <fonts count="33" x14ac:knownFonts="1">
    <font>
      <sz val="11"/>
      <color theme="1"/>
      <name val="Verdana"/>
      <family val="2"/>
      <scheme val="minor"/>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Arial"/>
      <family val="2"/>
    </font>
    <font>
      <sz val="10"/>
      <name val="Arial"/>
      <family val="2"/>
    </font>
    <font>
      <u/>
      <sz val="11"/>
      <color theme="10"/>
      <name val="Verdana"/>
      <family val="2"/>
      <scheme val="minor"/>
    </font>
    <font>
      <sz val="11"/>
      <name val="Verdana"/>
      <family val="2"/>
    </font>
    <font>
      <b/>
      <sz val="11"/>
      <name val="Verdana"/>
      <family val="2"/>
    </font>
    <font>
      <b/>
      <sz val="11"/>
      <color rgb="FF000000"/>
      <name val="Verdana"/>
      <family val="2"/>
    </font>
    <font>
      <sz val="11"/>
      <color rgb="FF000000"/>
      <name val="Verdana"/>
      <family val="2"/>
    </font>
    <font>
      <b/>
      <sz val="11"/>
      <color theme="1"/>
      <name val="Verdana"/>
      <family val="2"/>
    </font>
    <font>
      <b/>
      <sz val="16"/>
      <name val="Verdana"/>
      <family val="2"/>
    </font>
    <font>
      <b/>
      <sz val="14"/>
      <name val="Verdana"/>
      <family val="2"/>
    </font>
    <font>
      <b/>
      <vertAlign val="superscript"/>
      <sz val="11"/>
      <color theme="1"/>
      <name val="Verdana"/>
      <family val="2"/>
    </font>
    <font>
      <b/>
      <vertAlign val="superscript"/>
      <sz val="11"/>
      <name val="Verdana"/>
      <family val="2"/>
    </font>
    <font>
      <sz val="10"/>
      <color indexed="8"/>
      <name val="MS Sans Serif"/>
      <family val="2"/>
    </font>
    <font>
      <b/>
      <sz val="18"/>
      <color theme="4" tint="-0.499984740745262"/>
      <name val="Verdana"/>
      <family val="2"/>
    </font>
    <font>
      <b/>
      <sz val="20"/>
      <color theme="9" tint="-0.499984740745262"/>
      <name val="Verdana"/>
      <family val="2"/>
    </font>
    <font>
      <b/>
      <sz val="11"/>
      <name val="Verdana"/>
      <family val="2"/>
      <scheme val="minor"/>
    </font>
    <font>
      <sz val="11"/>
      <name val="Verdana"/>
      <family val="2"/>
      <scheme val="major"/>
    </font>
    <font>
      <b/>
      <sz val="11"/>
      <name val="Verdana"/>
      <family val="2"/>
      <scheme val="major"/>
    </font>
    <font>
      <i/>
      <sz val="11"/>
      <name val="Verdana"/>
      <family val="2"/>
      <scheme val="major"/>
    </font>
    <font>
      <sz val="11"/>
      <color theme="1"/>
      <name val="Verdana"/>
      <family val="2"/>
      <scheme val="major"/>
    </font>
    <font>
      <b/>
      <sz val="16"/>
      <color theme="6" tint="-0.499984740745262"/>
      <name val="Verdana"/>
      <family val="2"/>
    </font>
    <font>
      <sz val="11"/>
      <name val="Verdana"/>
      <family val="2"/>
      <scheme val="minor"/>
    </font>
    <font>
      <sz val="9"/>
      <name val="Segoe UI"/>
      <family val="2"/>
    </font>
    <font>
      <sz val="14"/>
      <name val="Verdana"/>
      <family val="2"/>
    </font>
    <font>
      <b/>
      <sz val="18"/>
      <name val="Verdana"/>
      <family val="2"/>
    </font>
    <font>
      <sz val="16"/>
      <name val="Verdana"/>
      <family val="2"/>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5"/>
      </patternFill>
    </fill>
    <fill>
      <patternFill patternType="solid">
        <fgColor rgb="FFF1F1F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right/>
      <top style="hair">
        <color auto="1"/>
      </top>
      <bottom style="hair">
        <color auto="1"/>
      </bottom>
      <diagonal/>
    </border>
    <border>
      <left/>
      <right/>
      <top/>
      <bottom style="hair">
        <color auto="1"/>
      </bottom>
      <diagonal/>
    </border>
    <border>
      <left/>
      <right style="thin">
        <color indexed="64"/>
      </right>
      <top style="hair">
        <color indexed="64"/>
      </top>
      <bottom style="hair">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right/>
      <top style="hair">
        <color auto="1"/>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style="hair">
        <color indexed="64"/>
      </bottom>
      <diagonal/>
    </border>
    <border>
      <left style="thin">
        <color indexed="64"/>
      </left>
      <right style="thin">
        <color indexed="64"/>
      </right>
      <top/>
      <bottom style="double">
        <color indexed="64"/>
      </bottom>
      <diagonal/>
    </border>
    <border>
      <left/>
      <right style="thin">
        <color auto="1"/>
      </right>
      <top/>
      <bottom/>
      <diagonal/>
    </border>
    <border>
      <left style="thin">
        <color indexed="64"/>
      </left>
      <right/>
      <top style="hair">
        <color indexed="64"/>
      </top>
      <bottom style="hair">
        <color indexed="64"/>
      </bottom>
      <diagonal/>
    </border>
    <border>
      <left/>
      <right/>
      <top/>
      <bottom style="thick">
        <color theme="9" tint="-0.24994659260841701"/>
      </bottom>
      <diagonal/>
    </border>
    <border>
      <left style="medium">
        <color theme="9" tint="-0.24994659260841701"/>
      </left>
      <right/>
      <top style="medium">
        <color theme="9" tint="-0.24994659260841701"/>
      </top>
      <bottom style="thick">
        <color theme="9" tint="-0.24994659260841701"/>
      </bottom>
      <diagonal/>
    </border>
    <border>
      <left/>
      <right style="medium">
        <color theme="9" tint="-0.24994659260841701"/>
      </right>
      <top style="medium">
        <color theme="9" tint="-0.24994659260841701"/>
      </top>
      <bottom style="thick">
        <color theme="9" tint="-0.24994659260841701"/>
      </bottom>
      <diagonal/>
    </border>
    <border>
      <left style="medium">
        <color theme="9" tint="-0.24994659260841701"/>
      </left>
      <right/>
      <top/>
      <bottom/>
      <diagonal/>
    </border>
    <border>
      <left/>
      <right style="medium">
        <color theme="9" tint="-0.24994659260841701"/>
      </right>
      <top/>
      <bottom style="hair">
        <color auto="1"/>
      </bottom>
      <diagonal/>
    </border>
    <border>
      <left style="medium">
        <color theme="9" tint="-0.24994659260841701"/>
      </left>
      <right/>
      <top style="hair">
        <color auto="1"/>
      </top>
      <bottom/>
      <diagonal/>
    </border>
    <border>
      <left/>
      <right style="medium">
        <color theme="9" tint="-0.24994659260841701"/>
      </right>
      <top/>
      <bottom/>
      <diagonal/>
    </border>
    <border>
      <left style="medium">
        <color theme="9" tint="-0.24994659260841701"/>
      </left>
      <right style="thin">
        <color theme="1" tint="0.89996032593768116"/>
      </right>
      <top style="thin">
        <color theme="1" tint="0.89996032593768116"/>
      </top>
      <bottom style="thin">
        <color theme="1" tint="0.89996032593768116"/>
      </bottom>
      <diagonal/>
    </border>
    <border>
      <left style="medium">
        <color theme="9" tint="-0.24994659260841701"/>
      </left>
      <right style="medium">
        <color theme="4" tint="0.79998168889431442"/>
      </right>
      <top style="medium">
        <color theme="4" tint="0.79998168889431442"/>
      </top>
      <bottom style="medium">
        <color theme="4" tint="0.79998168889431442"/>
      </bottom>
      <diagonal/>
    </border>
    <border>
      <left style="medium">
        <color theme="9" tint="-0.24994659260841701"/>
      </left>
      <right style="medium">
        <color theme="1" tint="0.89996032593768116"/>
      </right>
      <top style="medium">
        <color theme="1" tint="0.89996032593768116"/>
      </top>
      <bottom style="medium">
        <color theme="9" tint="-0.24994659260841701"/>
      </bottom>
      <diagonal/>
    </border>
    <border>
      <left/>
      <right style="medium">
        <color theme="9" tint="-0.24994659260841701"/>
      </right>
      <top/>
      <bottom style="medium">
        <color theme="9" tint="-0.24994659260841701"/>
      </bottom>
      <diagonal/>
    </border>
    <border>
      <left/>
      <right style="thin">
        <color indexed="64"/>
      </right>
      <top style="hair">
        <color auto="1"/>
      </top>
      <bottom style="double">
        <color indexed="64"/>
      </bottom>
      <diagonal/>
    </border>
    <border>
      <left/>
      <right/>
      <top/>
      <bottom style="double">
        <color indexed="64"/>
      </bottom>
      <diagonal/>
    </border>
    <border>
      <left style="thin">
        <color indexed="64"/>
      </left>
      <right style="thin">
        <color indexed="64"/>
      </right>
      <top style="thick">
        <color theme="9" tint="-0.24994659260841701"/>
      </top>
      <bottom style="thin">
        <color indexed="64"/>
      </bottom>
      <diagonal/>
    </border>
  </borders>
  <cellStyleXfs count="10">
    <xf numFmtId="0" fontId="0" fillId="0" borderId="0"/>
    <xf numFmtId="0" fontId="8" fillId="0" borderId="0"/>
    <xf numFmtId="164"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9" fillId="0" borderId="0" applyNumberFormat="0" applyFill="0" applyBorder="0" applyAlignment="0" applyProtection="0"/>
    <xf numFmtId="0" fontId="7" fillId="4" borderId="0" applyNumberFormat="0" applyBorder="0" applyAlignment="0" applyProtection="0"/>
    <xf numFmtId="0" fontId="19" fillId="0" borderId="0" applyNumberFormat="0" applyFont="0" applyFill="0" applyBorder="0" applyAlignment="0" applyProtection="0"/>
    <xf numFmtId="0" fontId="19" fillId="0" borderId="0" applyNumberFormat="0" applyFont="0" applyFill="0" applyBorder="0" applyAlignment="0" applyProtection="0"/>
  </cellStyleXfs>
  <cellXfs count="198">
    <xf numFmtId="0" fontId="0" fillId="0" borderId="0" xfId="0"/>
    <xf numFmtId="0" fontId="6" fillId="0" borderId="0" xfId="0" applyFont="1" applyAlignment="1" applyProtection="1">
      <alignment horizontal="left" vertical="top"/>
    </xf>
    <xf numFmtId="0" fontId="6" fillId="0" borderId="0" xfId="0" applyFont="1" applyAlignment="1" applyProtection="1"/>
    <xf numFmtId="0" fontId="6" fillId="0" borderId="0" xfId="0" applyFont="1" applyBorder="1" applyAlignment="1" applyProtection="1"/>
    <xf numFmtId="0" fontId="6" fillId="0" borderId="0" xfId="0" applyFont="1" applyFill="1" applyAlignment="1" applyProtection="1"/>
    <xf numFmtId="0" fontId="6" fillId="0" borderId="0" xfId="0" applyFont="1" applyAlignment="1" applyProtection="1">
      <alignment vertical="center"/>
    </xf>
    <xf numFmtId="0" fontId="14" fillId="0" borderId="0" xfId="0" applyFont="1" applyAlignment="1" applyProtection="1">
      <alignment vertical="center"/>
    </xf>
    <xf numFmtId="0" fontId="13" fillId="3" borderId="0" xfId="0" applyFont="1" applyFill="1" applyBorder="1" applyAlignment="1" applyProtection="1">
      <alignment horizontal="left"/>
    </xf>
    <xf numFmtId="0" fontId="6" fillId="0" borderId="0" xfId="0" applyFont="1" applyFill="1" applyBorder="1" applyAlignment="1" applyProtection="1"/>
    <xf numFmtId="0" fontId="10" fillId="0" borderId="0" xfId="0" applyFont="1" applyAlignment="1" applyProtection="1">
      <alignment vertical="center"/>
    </xf>
    <xf numFmtId="0" fontId="11" fillId="0" borderId="0" xfId="0" applyFont="1" applyAlignment="1" applyProtection="1">
      <alignment vertical="center"/>
    </xf>
    <xf numFmtId="0" fontId="6" fillId="0" borderId="0" xfId="0" applyFont="1" applyBorder="1" applyAlignment="1" applyProtection="1">
      <alignment vertical="center"/>
    </xf>
    <xf numFmtId="0" fontId="11" fillId="2" borderId="0" xfId="6" applyFont="1" applyFill="1" applyBorder="1" applyAlignment="1" applyProtection="1">
      <alignment horizontal="left" vertical="center" wrapText="1"/>
    </xf>
    <xf numFmtId="0" fontId="10" fillId="2" borderId="11" xfId="6" applyFont="1" applyFill="1" applyBorder="1" applyAlignment="1" applyProtection="1">
      <alignment horizontal="left" vertical="center" wrapText="1"/>
    </xf>
    <xf numFmtId="4" fontId="10" fillId="0" borderId="0" xfId="0" applyNumberFormat="1" applyFont="1" applyAlignment="1">
      <alignment horizontal="right"/>
    </xf>
    <xf numFmtId="1" fontId="10" fillId="0" borderId="16" xfId="0" applyNumberFormat="1" applyFont="1" applyBorder="1" applyAlignment="1" applyProtection="1">
      <alignment horizontal="left" vertical="center" wrapText="1"/>
      <protection locked="0"/>
    </xf>
    <xf numFmtId="4" fontId="10" fillId="0" borderId="0" xfId="0" applyNumberFormat="1" applyFont="1" applyAlignment="1">
      <alignment horizontal="right" vertical="top"/>
    </xf>
    <xf numFmtId="0" fontId="5" fillId="0" borderId="8" xfId="0" applyFont="1" applyBorder="1" applyAlignment="1">
      <alignment vertical="center" wrapText="1"/>
    </xf>
    <xf numFmtId="0" fontId="5" fillId="0" borderId="10" xfId="0" applyFont="1" applyBorder="1" applyAlignment="1">
      <alignment vertical="center" wrapText="1"/>
    </xf>
    <xf numFmtId="0" fontId="5" fillId="0" borderId="0" xfId="0" applyFont="1" applyAlignment="1">
      <alignment vertical="center" wrapText="1"/>
    </xf>
    <xf numFmtId="0" fontId="12" fillId="0" borderId="5" xfId="0" applyFont="1" applyBorder="1" applyAlignment="1">
      <alignment horizontal="left" vertical="center" wrapText="1"/>
    </xf>
    <xf numFmtId="0" fontId="5" fillId="0" borderId="13" xfId="0" applyFont="1" applyBorder="1" applyAlignment="1">
      <alignment vertical="center" wrapText="1"/>
    </xf>
    <xf numFmtId="0" fontId="14" fillId="0" borderId="5" xfId="0" applyFont="1" applyBorder="1" applyAlignment="1">
      <alignment horizontal="left" vertical="center" wrapText="1"/>
    </xf>
    <xf numFmtId="0" fontId="10" fillId="0" borderId="13" xfId="6" applyFont="1" applyBorder="1" applyAlignment="1" applyProtection="1">
      <alignment vertical="center" wrapText="1"/>
    </xf>
    <xf numFmtId="0" fontId="13" fillId="0" borderId="8" xfId="0" applyFont="1" applyBorder="1" applyAlignment="1">
      <alignment horizontal="left" vertical="center" wrapText="1"/>
    </xf>
    <xf numFmtId="0" fontId="5" fillId="0" borderId="8" xfId="0" applyFont="1" applyBorder="1" applyAlignment="1">
      <alignment horizontal="left" vertical="center" wrapText="1"/>
    </xf>
    <xf numFmtId="0" fontId="14" fillId="0" borderId="5" xfId="0" applyFont="1" applyBorder="1" applyAlignment="1">
      <alignment vertical="center" wrapText="1"/>
    </xf>
    <xf numFmtId="0" fontId="10" fillId="0" borderId="13" xfId="0" applyFont="1" applyBorder="1" applyAlignment="1">
      <alignment horizontal="left" vertical="center" wrapText="1"/>
    </xf>
    <xf numFmtId="0" fontId="10" fillId="0" borderId="8" xfId="0" applyFont="1" applyBorder="1" applyAlignment="1">
      <alignment horizontal="left" vertical="center" wrapText="1"/>
    </xf>
    <xf numFmtId="0" fontId="10" fillId="2" borderId="10"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5" fillId="0" borderId="0" xfId="0" applyFont="1" applyAlignment="1">
      <alignment wrapText="1"/>
    </xf>
    <xf numFmtId="0" fontId="5" fillId="0" borderId="1" xfId="0" applyFont="1" applyBorder="1" applyAlignment="1" applyProtection="1">
      <alignment vertical="top" wrapText="1"/>
      <protection locked="0"/>
    </xf>
    <xf numFmtId="0" fontId="10" fillId="3" borderId="0" xfId="0" applyFont="1" applyFill="1" applyAlignment="1">
      <alignment horizontal="left" vertical="center" wrapText="1"/>
    </xf>
    <xf numFmtId="49" fontId="10" fillId="0" borderId="21" xfId="0" applyNumberFormat="1" applyFont="1" applyBorder="1" applyAlignment="1" applyProtection="1">
      <alignment horizontal="left" vertical="center" wrapText="1"/>
      <protection locked="0"/>
    </xf>
    <xf numFmtId="14" fontId="10" fillId="0" borderId="21" xfId="0" applyNumberFormat="1" applyFont="1" applyBorder="1" applyAlignment="1" applyProtection="1">
      <alignment horizontal="left" vertical="center" wrapText="1"/>
      <protection locked="0"/>
    </xf>
    <xf numFmtId="4" fontId="20" fillId="0" borderId="0" xfId="0" applyNumberFormat="1" applyFont="1" applyAlignment="1">
      <alignment horizontal="left" vertical="center" wrapText="1"/>
    </xf>
    <xf numFmtId="0" fontId="21" fillId="0" borderId="17" xfId="0" applyFont="1" applyBorder="1" applyAlignment="1">
      <alignment vertical="center" wrapText="1"/>
    </xf>
    <xf numFmtId="0" fontId="10" fillId="0" borderId="10" xfId="0" applyFont="1" applyBorder="1" applyAlignment="1">
      <alignment vertical="center" wrapText="1"/>
    </xf>
    <xf numFmtId="49" fontId="15" fillId="0" borderId="27" xfId="0" applyNumberFormat="1" applyFont="1" applyBorder="1" applyAlignment="1">
      <alignment horizontal="left" vertical="center"/>
    </xf>
    <xf numFmtId="0" fontId="11" fillId="0" borderId="28" xfId="0" applyFont="1" applyBorder="1" applyAlignment="1">
      <alignment wrapText="1"/>
    </xf>
    <xf numFmtId="4" fontId="10" fillId="0" borderId="29" xfId="0" applyNumberFormat="1" applyFont="1" applyBorder="1" applyAlignment="1" applyProtection="1">
      <alignment horizontal="left"/>
      <protection locked="0"/>
    </xf>
    <xf numFmtId="4" fontId="10" fillId="6" borderId="28" xfId="0" applyNumberFormat="1" applyFont="1" applyFill="1" applyBorder="1" applyAlignment="1">
      <alignment horizontal="left" vertical="top"/>
    </xf>
    <xf numFmtId="0" fontId="11" fillId="6" borderId="25" xfId="0" applyFont="1" applyFill="1" applyBorder="1" applyAlignment="1">
      <alignment horizontal="left" vertical="center"/>
    </xf>
    <xf numFmtId="0" fontId="10" fillId="6" borderId="28" xfId="0" applyFont="1" applyFill="1" applyBorder="1" applyAlignment="1">
      <alignment horizontal="left"/>
    </xf>
    <xf numFmtId="3" fontId="10" fillId="0" borderId="30" xfId="0" applyNumberFormat="1" applyFont="1" applyBorder="1" applyAlignment="1" applyProtection="1">
      <alignment horizontal="left"/>
      <protection locked="0"/>
    </xf>
    <xf numFmtId="3" fontId="10" fillId="6" borderId="28" xfId="0" applyNumberFormat="1" applyFont="1" applyFill="1" applyBorder="1" applyAlignment="1">
      <alignment horizontal="left" vertical="top"/>
    </xf>
    <xf numFmtId="49" fontId="15" fillId="2" borderId="25" xfId="0" applyNumberFormat="1" applyFont="1" applyFill="1" applyBorder="1" applyAlignment="1">
      <alignment horizontal="left" vertical="center"/>
    </xf>
    <xf numFmtId="49" fontId="11" fillId="2" borderId="28" xfId="0" applyNumberFormat="1" applyFont="1" applyFill="1" applyBorder="1" applyAlignment="1">
      <alignment horizontal="center" vertical="top"/>
    </xf>
    <xf numFmtId="0" fontId="14" fillId="5" borderId="25" xfId="0" applyFont="1" applyFill="1" applyBorder="1" applyAlignment="1">
      <alignment horizontal="left" vertical="center"/>
    </xf>
    <xf numFmtId="0" fontId="5" fillId="5" borderId="28" xfId="0" applyFont="1" applyFill="1" applyBorder="1" applyAlignment="1">
      <alignment horizontal="left"/>
    </xf>
    <xf numFmtId="4" fontId="10" fillId="0" borderId="31" xfId="0" applyNumberFormat="1" applyFont="1" applyBorder="1" applyAlignment="1" applyProtection="1">
      <alignment horizontal="left"/>
      <protection locked="0"/>
    </xf>
    <xf numFmtId="4" fontId="10" fillId="2" borderId="32" xfId="0" applyNumberFormat="1" applyFont="1" applyFill="1" applyBorder="1" applyAlignment="1">
      <alignment horizontal="left"/>
    </xf>
    <xf numFmtId="49" fontId="10" fillId="6" borderId="24" xfId="0" applyNumberFormat="1" applyFont="1" applyFill="1" applyBorder="1" applyAlignment="1">
      <alignment horizontal="left" vertical="top"/>
    </xf>
    <xf numFmtId="0" fontId="14" fillId="0" borderId="0" xfId="0" applyFont="1" applyBorder="1" applyAlignment="1">
      <alignment vertical="center" wrapText="1"/>
    </xf>
    <xf numFmtId="0" fontId="5" fillId="0" borderId="0" xfId="0" applyFont="1" applyBorder="1" applyAlignment="1">
      <alignment vertical="center" wrapText="1"/>
    </xf>
    <xf numFmtId="0" fontId="12" fillId="0" borderId="0" xfId="0" applyFont="1" applyBorder="1" applyAlignment="1">
      <alignment horizontal="left" vertical="center" wrapText="1"/>
    </xf>
    <xf numFmtId="0" fontId="10" fillId="0" borderId="0" xfId="0" applyFont="1" applyBorder="1" applyAlignment="1">
      <alignment horizontal="left" vertical="center" wrapText="1"/>
    </xf>
    <xf numFmtId="0" fontId="14" fillId="0" borderId="0" xfId="0" applyFont="1" applyBorder="1" applyAlignment="1">
      <alignment horizontal="left" vertical="center" wrapText="1"/>
    </xf>
    <xf numFmtId="0" fontId="12" fillId="0" borderId="0" xfId="0" applyFont="1" applyBorder="1" applyAlignment="1">
      <alignment horizontal="left" wrapText="1"/>
    </xf>
    <xf numFmtId="0" fontId="21" fillId="0"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5" fillId="2" borderId="0" xfId="0" applyFont="1" applyFill="1" applyBorder="1" applyAlignment="1">
      <alignment wrapText="1"/>
    </xf>
    <xf numFmtId="0" fontId="15" fillId="2" borderId="0" xfId="0" applyFont="1" applyFill="1" applyBorder="1" applyAlignment="1">
      <alignment horizontal="left" wrapText="1"/>
    </xf>
    <xf numFmtId="4" fontId="10" fillId="0" borderId="0" xfId="0" applyNumberFormat="1" applyFont="1" applyAlignment="1">
      <alignment horizontal="center"/>
    </xf>
    <xf numFmtId="0" fontId="10" fillId="0" borderId="0" xfId="0" applyFont="1" applyFill="1" applyBorder="1" applyAlignment="1">
      <alignment vertical="center" wrapText="1"/>
    </xf>
    <xf numFmtId="0" fontId="13" fillId="0" borderId="8" xfId="0" applyFont="1" applyBorder="1" applyAlignment="1">
      <alignment horizontal="left"/>
    </xf>
    <xf numFmtId="0" fontId="13" fillId="0" borderId="8" xfId="0" applyFont="1" applyBorder="1" applyAlignment="1" applyProtection="1">
      <alignment horizontal="left"/>
      <protection locked="0"/>
    </xf>
    <xf numFmtId="0" fontId="12" fillId="0" borderId="8" xfId="0" applyFont="1" applyBorder="1" applyAlignment="1">
      <alignment horizontal="left"/>
    </xf>
    <xf numFmtId="0" fontId="13" fillId="0" borderId="8" xfId="0" applyFont="1" applyBorder="1" applyAlignment="1" applyProtection="1">
      <alignment horizontal="left" vertical="center" wrapText="1"/>
      <protection locked="0"/>
    </xf>
    <xf numFmtId="0" fontId="15" fillId="3" borderId="22" xfId="0" applyFont="1" applyFill="1" applyBorder="1" applyAlignment="1">
      <alignment horizontal="left" wrapText="1"/>
    </xf>
    <xf numFmtId="4" fontId="10" fillId="0" borderId="22" xfId="0" applyNumberFormat="1" applyFont="1" applyBorder="1" applyAlignment="1">
      <alignment horizontal="right"/>
    </xf>
    <xf numFmtId="0" fontId="15" fillId="0" borderId="22" xfId="0" applyFont="1" applyBorder="1" applyAlignment="1">
      <alignment wrapText="1"/>
    </xf>
    <xf numFmtId="49" fontId="16" fillId="3" borderId="22" xfId="6" applyNumberFormat="1" applyFont="1" applyFill="1" applyBorder="1" applyAlignment="1" applyProtection="1">
      <alignment horizontal="center" vertical="center" wrapText="1"/>
    </xf>
    <xf numFmtId="49" fontId="16" fillId="3" borderId="22" xfId="6" applyNumberFormat="1" applyFont="1" applyFill="1" applyBorder="1" applyAlignment="1" applyProtection="1">
      <alignment horizontal="center" wrapText="1"/>
    </xf>
    <xf numFmtId="49" fontId="10" fillId="0" borderId="0" xfId="0" applyNumberFormat="1" applyFont="1" applyAlignment="1">
      <alignment vertical="top" wrapText="1"/>
    </xf>
    <xf numFmtId="0" fontId="10" fillId="0" borderId="0" xfId="0" applyFont="1" applyAlignment="1">
      <alignment vertical="top" wrapText="1"/>
    </xf>
    <xf numFmtId="0" fontId="11" fillId="0" borderId="0" xfId="0" applyFont="1" applyAlignment="1">
      <alignment vertical="top" wrapText="1"/>
    </xf>
    <xf numFmtId="0" fontId="10" fillId="0" borderId="0" xfId="0" applyFont="1" applyAlignment="1">
      <alignment horizontal="left" vertical="top" wrapText="1"/>
    </xf>
    <xf numFmtId="0" fontId="11" fillId="0" borderId="0" xfId="0" applyFont="1" applyAlignment="1">
      <alignment horizontal="left" vertical="top" wrapText="1"/>
    </xf>
    <xf numFmtId="49" fontId="11" fillId="0" borderId="0" xfId="7" applyNumberFormat="1" applyFont="1" applyFill="1" applyAlignment="1">
      <alignment horizontal="left" vertical="top" wrapText="1"/>
    </xf>
    <xf numFmtId="0" fontId="11" fillId="0" borderId="0" xfId="7" applyFont="1" applyFill="1" applyAlignment="1">
      <alignment horizontal="left" vertical="top" wrapText="1"/>
    </xf>
    <xf numFmtId="0" fontId="22" fillId="0" borderId="0" xfId="0" applyFont="1" applyAlignment="1">
      <alignment horizontal="left" vertical="top" wrapText="1"/>
    </xf>
    <xf numFmtId="0" fontId="10" fillId="2" borderId="11" xfId="0" applyFont="1" applyFill="1" applyBorder="1" applyAlignment="1">
      <alignment horizontal="left" vertical="center" wrapText="1"/>
    </xf>
    <xf numFmtId="0" fontId="5" fillId="2" borderId="10" xfId="0" applyFont="1" applyFill="1" applyBorder="1" applyAlignment="1">
      <alignment vertical="center" wrapText="1"/>
    </xf>
    <xf numFmtId="0" fontId="10" fillId="2" borderId="10" xfId="6" applyFont="1" applyFill="1" applyBorder="1" applyAlignment="1" applyProtection="1">
      <alignment horizontal="left" vertical="center" wrapText="1"/>
    </xf>
    <xf numFmtId="0" fontId="10" fillId="0" borderId="8" xfId="0" applyFont="1" applyFill="1" applyBorder="1" applyAlignment="1">
      <alignment vertical="center" wrapText="1"/>
    </xf>
    <xf numFmtId="0" fontId="5" fillId="0" borderId="8" xfId="0" applyFont="1" applyFill="1" applyBorder="1" applyAlignment="1">
      <alignment vertical="center" wrapText="1"/>
    </xf>
    <xf numFmtId="0" fontId="11" fillId="0" borderId="8" xfId="0" applyFont="1" applyFill="1" applyBorder="1" applyAlignment="1">
      <alignment horizontal="left" vertical="center"/>
    </xf>
    <xf numFmtId="0" fontId="13" fillId="0" borderId="8" xfId="0" applyFont="1" applyBorder="1" applyAlignment="1">
      <alignment vertical="center" wrapText="1"/>
    </xf>
    <xf numFmtId="0" fontId="13" fillId="0" borderId="10" xfId="0" applyFont="1" applyBorder="1" applyAlignment="1">
      <alignment vertical="center" wrapText="1"/>
    </xf>
    <xf numFmtId="0" fontId="5" fillId="0" borderId="10" xfId="0" applyFont="1" applyBorder="1" applyAlignment="1">
      <alignment horizontal="left" vertical="center" wrapText="1"/>
    </xf>
    <xf numFmtId="0" fontId="14" fillId="0" borderId="9" xfId="0" applyFont="1" applyBorder="1" applyAlignment="1">
      <alignment vertical="center" wrapText="1"/>
    </xf>
    <xf numFmtId="0" fontId="5" fillId="0" borderId="9" xfId="0" applyFont="1" applyBorder="1" applyAlignment="1">
      <alignment vertical="center" wrapText="1"/>
    </xf>
    <xf numFmtId="0" fontId="5" fillId="0" borderId="9" xfId="0" applyFont="1" applyBorder="1" applyAlignment="1">
      <alignment horizontal="left" vertical="center" wrapText="1"/>
    </xf>
    <xf numFmtId="0" fontId="14" fillId="0" borderId="9" xfId="0" applyFont="1" applyBorder="1" applyAlignment="1">
      <alignment horizontal="left" vertical="center" wrapText="1"/>
    </xf>
    <xf numFmtId="0" fontId="13" fillId="0" borderId="9" xfId="0" applyFont="1" applyBorder="1" applyAlignment="1">
      <alignment horizontal="left" vertical="center" wrapText="1"/>
    </xf>
    <xf numFmtId="0" fontId="13" fillId="0" borderId="18" xfId="0" applyFont="1" applyBorder="1" applyAlignment="1">
      <alignment horizontal="left" vertical="center" wrapText="1"/>
    </xf>
    <xf numFmtId="0" fontId="14" fillId="0" borderId="12" xfId="0" applyFont="1" applyBorder="1" applyAlignment="1">
      <alignment vertical="center" wrapText="1"/>
    </xf>
    <xf numFmtId="0" fontId="14" fillId="0" borderId="12" xfId="0" applyFont="1" applyBorder="1" applyAlignment="1">
      <alignment horizontal="left" vertical="center" wrapText="1"/>
    </xf>
    <xf numFmtId="0" fontId="11" fillId="0" borderId="18" xfId="0" applyFont="1" applyBorder="1" applyAlignment="1">
      <alignment horizontal="left" vertical="center" wrapText="1"/>
    </xf>
    <xf numFmtId="0" fontId="10" fillId="0" borderId="33" xfId="0" applyFont="1" applyBorder="1" applyAlignment="1">
      <alignment horizontal="left" vertical="center" wrapText="1"/>
    </xf>
    <xf numFmtId="49" fontId="15" fillId="0" borderId="27" xfId="0" applyNumberFormat="1" applyFont="1" applyBorder="1" applyAlignment="1">
      <alignment vertical="center"/>
    </xf>
    <xf numFmtId="0" fontId="11" fillId="0" borderId="28" xfId="0" applyFont="1" applyBorder="1" applyAlignment="1">
      <alignment vertical="center" wrapText="1"/>
    </xf>
    <xf numFmtId="0" fontId="14" fillId="6" borderId="25" xfId="0" applyFont="1" applyFill="1" applyBorder="1" applyAlignment="1">
      <alignment horizontal="left" vertical="center"/>
    </xf>
    <xf numFmtId="0" fontId="5" fillId="6" borderId="28" xfId="0" applyFont="1" applyFill="1" applyBorder="1" applyAlignment="1">
      <alignment horizontal="left"/>
    </xf>
    <xf numFmtId="4" fontId="23" fillId="6" borderId="1" xfId="8" applyNumberFormat="1" applyFont="1" applyFill="1" applyBorder="1" applyAlignment="1" applyProtection="1">
      <alignment horizontal="right"/>
    </xf>
    <xf numFmtId="4" fontId="23" fillId="6" borderId="1" xfId="0" applyNumberFormat="1" applyFont="1" applyFill="1" applyBorder="1" applyAlignment="1">
      <alignment horizontal="right"/>
    </xf>
    <xf numFmtId="4" fontId="23" fillId="0" borderId="1" xfId="8" applyNumberFormat="1" applyFont="1" applyFill="1" applyBorder="1" applyAlignment="1" applyProtection="1">
      <alignment horizontal="right"/>
      <protection locked="0"/>
    </xf>
    <xf numFmtId="4" fontId="24" fillId="6" borderId="1" xfId="0" applyNumberFormat="1" applyFont="1" applyFill="1" applyBorder="1" applyAlignment="1">
      <alignment horizontal="right"/>
    </xf>
    <xf numFmtId="4" fontId="23" fillId="0" borderId="0" xfId="0" applyNumberFormat="1" applyFont="1" applyAlignment="1">
      <alignment horizontal="right"/>
    </xf>
    <xf numFmtId="4" fontId="23" fillId="0" borderId="4" xfId="8" applyNumberFormat="1" applyFont="1" applyFill="1" applyBorder="1" applyAlignment="1" applyProtection="1">
      <alignment horizontal="right"/>
      <protection locked="0"/>
    </xf>
    <xf numFmtId="4" fontId="23" fillId="6" borderId="4" xfId="0" applyNumberFormat="1" applyFont="1" applyFill="1" applyBorder="1" applyAlignment="1">
      <alignment horizontal="right"/>
    </xf>
    <xf numFmtId="4" fontId="23" fillId="0" borderId="1" xfId="3" applyNumberFormat="1" applyFont="1" applyFill="1" applyBorder="1" applyAlignment="1" applyProtection="1">
      <alignment horizontal="right"/>
      <protection locked="0"/>
    </xf>
    <xf numFmtId="4" fontId="23" fillId="0" borderId="4" xfId="3" applyNumberFormat="1" applyFont="1" applyFill="1" applyBorder="1" applyAlignment="1" applyProtection="1">
      <alignment horizontal="right"/>
      <protection locked="0"/>
    </xf>
    <xf numFmtId="4" fontId="24" fillId="6" borderId="2" xfId="9" applyNumberFormat="1" applyFont="1" applyFill="1" applyBorder="1" applyAlignment="1" applyProtection="1">
      <alignment horizontal="right"/>
    </xf>
    <xf numFmtId="4" fontId="23" fillId="6" borderId="2" xfId="0" applyNumberFormat="1" applyFont="1" applyFill="1" applyBorder="1" applyAlignment="1">
      <alignment horizontal="right"/>
    </xf>
    <xf numFmtId="4" fontId="23" fillId="6" borderId="3" xfId="0" applyNumberFormat="1" applyFont="1" applyFill="1" applyBorder="1" applyAlignment="1">
      <alignment horizontal="right"/>
    </xf>
    <xf numFmtId="4" fontId="23" fillId="0" borderId="22" xfId="0" applyNumberFormat="1" applyFont="1" applyBorder="1" applyAlignment="1">
      <alignment horizontal="right"/>
    </xf>
    <xf numFmtId="4" fontId="23" fillId="0" borderId="1" xfId="0" applyNumberFormat="1" applyFont="1" applyBorder="1" applyAlignment="1" applyProtection="1">
      <alignment horizontal="right"/>
      <protection locked="0"/>
    </xf>
    <xf numFmtId="4" fontId="24" fillId="6" borderId="1" xfId="9" applyNumberFormat="1" applyFont="1" applyFill="1" applyBorder="1" applyAlignment="1" applyProtection="1">
      <alignment horizontal="right"/>
    </xf>
    <xf numFmtId="4" fontId="23" fillId="0" borderId="5" xfId="0" applyNumberFormat="1" applyFont="1" applyBorder="1" applyAlignment="1" applyProtection="1">
      <alignment horizontal="right"/>
      <protection locked="0"/>
    </xf>
    <xf numFmtId="4" fontId="25" fillId="0" borderId="0" xfId="0" applyNumberFormat="1" applyFont="1" applyAlignment="1">
      <alignment horizontal="right"/>
    </xf>
    <xf numFmtId="4" fontId="23" fillId="0" borderId="3" xfId="0" applyNumberFormat="1" applyFont="1" applyBorder="1" applyAlignment="1" applyProtection="1">
      <alignment horizontal="right"/>
      <protection locked="0"/>
    </xf>
    <xf numFmtId="4" fontId="23" fillId="0" borderId="4" xfId="0" applyNumberFormat="1" applyFont="1" applyBorder="1" applyAlignment="1" applyProtection="1">
      <alignment horizontal="right"/>
      <protection locked="0"/>
    </xf>
    <xf numFmtId="4" fontId="23" fillId="0" borderId="2" xfId="0" applyNumberFormat="1" applyFont="1" applyBorder="1" applyAlignment="1" applyProtection="1">
      <alignment horizontal="right"/>
      <protection locked="0"/>
    </xf>
    <xf numFmtId="4" fontId="23" fillId="6" borderId="6" xfId="0" applyNumberFormat="1" applyFont="1" applyFill="1" applyBorder="1" applyAlignment="1">
      <alignment horizontal="right"/>
    </xf>
    <xf numFmtId="4" fontId="24" fillId="7" borderId="3" xfId="0" applyNumberFormat="1" applyFont="1" applyFill="1" applyBorder="1" applyAlignment="1">
      <alignment horizontal="right"/>
    </xf>
    <xf numFmtId="0" fontId="26" fillId="0" borderId="0" xfId="0" applyFont="1"/>
    <xf numFmtId="4" fontId="24" fillId="0" borderId="0" xfId="0" applyNumberFormat="1" applyFont="1" applyAlignment="1">
      <alignment horizontal="right"/>
    </xf>
    <xf numFmtId="0" fontId="26" fillId="0" borderId="8" xfId="0" applyFont="1" applyBorder="1"/>
    <xf numFmtId="0" fontId="26" fillId="0" borderId="0" xfId="0" applyFont="1" applyBorder="1"/>
    <xf numFmtId="4" fontId="23" fillId="0" borderId="0" xfId="0" applyNumberFormat="1" applyFont="1" applyBorder="1" applyAlignment="1">
      <alignment horizontal="right"/>
    </xf>
    <xf numFmtId="4" fontId="24" fillId="0" borderId="0" xfId="0" applyNumberFormat="1" applyFont="1" applyBorder="1" applyAlignment="1">
      <alignment horizontal="right"/>
    </xf>
    <xf numFmtId="4" fontId="23" fillId="0" borderId="8" xfId="0" applyNumberFormat="1" applyFont="1" applyBorder="1" applyAlignment="1">
      <alignment horizontal="right"/>
    </xf>
    <xf numFmtId="4" fontId="23" fillId="0" borderId="7" xfId="0" applyNumberFormat="1" applyFont="1" applyBorder="1" applyAlignment="1" applyProtection="1">
      <alignment horizontal="right"/>
      <protection locked="0"/>
    </xf>
    <xf numFmtId="4" fontId="25" fillId="0" borderId="0" xfId="0" applyNumberFormat="1" applyFont="1" applyBorder="1" applyAlignment="1">
      <alignment horizontal="right"/>
    </xf>
    <xf numFmtId="4" fontId="23" fillId="0" borderId="0" xfId="0" applyNumberFormat="1" applyFont="1" applyAlignment="1" applyProtection="1">
      <alignment horizontal="right"/>
      <protection locked="0"/>
    </xf>
    <xf numFmtId="4" fontId="24" fillId="2" borderId="0" xfId="0" applyNumberFormat="1" applyFont="1" applyFill="1" applyAlignment="1">
      <alignment horizontal="right"/>
    </xf>
    <xf numFmtId="4" fontId="23" fillId="2" borderId="0" xfId="0" applyNumberFormat="1" applyFont="1" applyFill="1" applyAlignment="1">
      <alignment horizontal="right"/>
    </xf>
    <xf numFmtId="4" fontId="23" fillId="3" borderId="1" xfId="0" applyNumberFormat="1" applyFont="1" applyFill="1" applyBorder="1" applyAlignment="1" applyProtection="1">
      <alignment horizontal="right"/>
      <protection locked="0"/>
    </xf>
    <xf numFmtId="4" fontId="23" fillId="3" borderId="4" xfId="0" applyNumberFormat="1" applyFont="1" applyFill="1" applyBorder="1" applyAlignment="1" applyProtection="1">
      <alignment horizontal="right"/>
      <protection locked="0"/>
    </xf>
    <xf numFmtId="4" fontId="23" fillId="3" borderId="2" xfId="0" applyNumberFormat="1" applyFont="1" applyFill="1" applyBorder="1" applyAlignment="1" applyProtection="1">
      <alignment horizontal="right"/>
      <protection locked="0"/>
    </xf>
    <xf numFmtId="4" fontId="23" fillId="2" borderId="3" xfId="0" applyNumberFormat="1" applyFont="1" applyFill="1" applyBorder="1" applyAlignment="1">
      <alignment horizontal="right"/>
    </xf>
    <xf numFmtId="4" fontId="23" fillId="3" borderId="19" xfId="0" applyNumberFormat="1" applyFont="1" applyFill="1" applyBorder="1" applyAlignment="1" applyProtection="1">
      <alignment horizontal="right"/>
      <protection locked="0"/>
    </xf>
    <xf numFmtId="4" fontId="24" fillId="7" borderId="1" xfId="0" applyNumberFormat="1" applyFont="1" applyFill="1" applyBorder="1" applyAlignment="1">
      <alignment horizontal="right"/>
    </xf>
    <xf numFmtId="4" fontId="23" fillId="0" borderId="1" xfId="8" applyNumberFormat="1" applyFont="1" applyFill="1" applyBorder="1" applyAlignment="1" applyProtection="1">
      <protection locked="0"/>
    </xf>
    <xf numFmtId="4" fontId="23" fillId="0" borderId="7" xfId="0" applyNumberFormat="1" applyFont="1" applyBorder="1" applyAlignment="1" applyProtection="1">
      <alignment horizontal="left" vertical="top" wrapText="1"/>
      <protection locked="0"/>
    </xf>
    <xf numFmtId="4" fontId="24" fillId="6" borderId="4" xfId="9" applyNumberFormat="1" applyFont="1" applyFill="1" applyBorder="1" applyAlignment="1" applyProtection="1">
      <alignment horizontal="right"/>
    </xf>
    <xf numFmtId="0" fontId="14" fillId="0" borderId="34" xfId="0" applyFont="1" applyBorder="1" applyAlignment="1">
      <alignment vertical="center" wrapText="1"/>
    </xf>
    <xf numFmtId="4" fontId="24" fillId="6" borderId="19" xfId="9" applyNumberFormat="1" applyFont="1" applyFill="1" applyBorder="1" applyAlignment="1" applyProtection="1">
      <alignment horizontal="right"/>
    </xf>
    <xf numFmtId="0" fontId="4" fillId="0" borderId="8" xfId="0" applyFont="1" applyBorder="1" applyAlignment="1">
      <alignment vertical="center" wrapText="1"/>
    </xf>
    <xf numFmtId="4" fontId="23" fillId="0" borderId="0" xfId="0" applyNumberFormat="1" applyFont="1" applyFill="1" applyAlignment="1">
      <alignment horizontal="right"/>
    </xf>
    <xf numFmtId="4" fontId="23" fillId="0" borderId="1" xfId="0" applyNumberFormat="1" applyFont="1" applyFill="1" applyBorder="1" applyAlignment="1" applyProtection="1">
      <alignment horizontal="right"/>
      <protection locked="0"/>
    </xf>
    <xf numFmtId="4" fontId="23" fillId="8" borderId="6" xfId="0" applyNumberFormat="1" applyFont="1" applyFill="1" applyBorder="1" applyAlignment="1">
      <alignment horizontal="right"/>
    </xf>
    <xf numFmtId="4" fontId="23" fillId="8" borderId="1" xfId="8" applyNumberFormat="1" applyFont="1" applyFill="1" applyBorder="1" applyAlignment="1" applyProtection="1">
      <alignment horizontal="right"/>
    </xf>
    <xf numFmtId="4" fontId="24" fillId="8" borderId="3" xfId="0" applyNumberFormat="1" applyFont="1" applyFill="1" applyBorder="1" applyAlignment="1">
      <alignment horizontal="right"/>
    </xf>
    <xf numFmtId="4" fontId="24" fillId="8" borderId="1" xfId="0" applyNumberFormat="1" applyFont="1" applyFill="1" applyBorder="1" applyAlignment="1">
      <alignment horizontal="right"/>
    </xf>
    <xf numFmtId="0" fontId="3" fillId="0" borderId="0" xfId="0" applyFont="1" applyBorder="1" applyAlignment="1">
      <alignment vertical="center" wrapText="1"/>
    </xf>
    <xf numFmtId="4" fontId="23" fillId="6" borderId="35" xfId="0" applyNumberFormat="1" applyFont="1" applyFill="1" applyBorder="1" applyAlignment="1">
      <alignment horizontal="right"/>
    </xf>
    <xf numFmtId="0" fontId="27" fillId="0" borderId="10" xfId="0" applyFont="1" applyBorder="1" applyAlignment="1">
      <alignment vertical="center" wrapText="1"/>
    </xf>
    <xf numFmtId="0" fontId="27" fillId="0" borderId="10" xfId="0" applyFont="1" applyFill="1" applyBorder="1" applyAlignment="1">
      <alignment vertical="center" wrapText="1"/>
    </xf>
    <xf numFmtId="0" fontId="11" fillId="8" borderId="14" xfId="0" applyFont="1" applyFill="1" applyBorder="1" applyAlignment="1">
      <alignment wrapText="1"/>
    </xf>
    <xf numFmtId="1" fontId="16" fillId="6" borderId="23" xfId="0" applyNumberFormat="1" applyFont="1" applyFill="1" applyBorder="1" applyAlignment="1">
      <alignment horizontal="left"/>
    </xf>
    <xf numFmtId="1" fontId="10" fillId="6" borderId="24" xfId="0" applyNumberFormat="1" applyFont="1" applyFill="1" applyBorder="1" applyAlignment="1">
      <alignment horizontal="left"/>
    </xf>
    <xf numFmtId="49" fontId="16" fillId="6" borderId="23" xfId="0" applyNumberFormat="1" applyFont="1" applyFill="1" applyBorder="1" applyAlignment="1">
      <alignment horizontal="left" wrapText="1"/>
    </xf>
    <xf numFmtId="49" fontId="10" fillId="6" borderId="24" xfId="0" applyNumberFormat="1" applyFont="1" applyFill="1" applyBorder="1" applyAlignment="1">
      <alignment horizontal="left"/>
    </xf>
    <xf numFmtId="0" fontId="11" fillId="8" borderId="15" xfId="0" applyFont="1" applyFill="1" applyBorder="1" applyAlignment="1">
      <alignment wrapText="1"/>
    </xf>
    <xf numFmtId="0" fontId="11" fillId="8" borderId="21" xfId="0" applyFont="1" applyFill="1" applyBorder="1" applyAlignment="1">
      <alignment wrapText="1"/>
    </xf>
    <xf numFmtId="0" fontId="31" fillId="0" borderId="0" xfId="0" applyFont="1" applyAlignment="1">
      <alignment horizontal="left" vertical="top" wrapText="1"/>
    </xf>
    <xf numFmtId="0" fontId="28" fillId="0" borderId="0" xfId="0" applyFont="1" applyAlignment="1">
      <alignment horizontal="left" vertical="top" wrapText="1"/>
    </xf>
    <xf numFmtId="0" fontId="11" fillId="0" borderId="0" xfId="7" applyFont="1" applyFill="1" applyAlignment="1">
      <alignment vertical="top" wrapText="1"/>
    </xf>
    <xf numFmtId="0" fontId="28" fillId="0" borderId="0" xfId="0" applyFont="1" applyAlignment="1">
      <alignment horizontal="left" vertical="top" wrapText="1" readingOrder="1"/>
    </xf>
    <xf numFmtId="0" fontId="11" fillId="0" borderId="0" xfId="7" applyFont="1" applyFill="1" applyBorder="1" applyAlignment="1" applyProtection="1">
      <alignment horizontal="left" vertical="top" wrapText="1"/>
    </xf>
    <xf numFmtId="0" fontId="11" fillId="0" borderId="0" xfId="7" applyFont="1" applyFill="1" applyAlignment="1" applyProtection="1">
      <alignment horizontal="left" vertical="top" wrapText="1"/>
    </xf>
    <xf numFmtId="49" fontId="11" fillId="0" borderId="0" xfId="7" applyNumberFormat="1" applyFont="1" applyFill="1" applyAlignment="1">
      <alignment vertical="top" wrapText="1"/>
    </xf>
    <xf numFmtId="49" fontId="11" fillId="0" borderId="0" xfId="7" applyNumberFormat="1" applyFont="1" applyFill="1" applyAlignment="1">
      <alignment horizontal="left" vertical="top"/>
    </xf>
    <xf numFmtId="0" fontId="28" fillId="0" borderId="0" xfId="0" applyFont="1" applyAlignment="1">
      <alignment vertical="top" wrapText="1"/>
    </xf>
    <xf numFmtId="0" fontId="2" fillId="0" borderId="13" xfId="0" applyFont="1" applyBorder="1" applyAlignment="1">
      <alignment vertical="center" wrapText="1"/>
    </xf>
    <xf numFmtId="0" fontId="14" fillId="0" borderId="0" xfId="7" applyFont="1" applyFill="1" applyBorder="1" applyAlignment="1" applyProtection="1">
      <alignment horizontal="left" vertical="top" wrapText="1"/>
    </xf>
    <xf numFmtId="0" fontId="0" fillId="0" borderId="0" xfId="0" applyAlignment="1">
      <alignment horizontal="left" vertical="top" wrapText="1"/>
    </xf>
    <xf numFmtId="49" fontId="15" fillId="0" borderId="0" xfId="7" applyNumberFormat="1" applyFont="1" applyFill="1" applyAlignment="1">
      <alignment horizontal="left" vertical="top"/>
    </xf>
    <xf numFmtId="0" fontId="22" fillId="0" borderId="0" xfId="0" applyFont="1" applyAlignment="1">
      <alignment wrapText="1"/>
    </xf>
    <xf numFmtId="0" fontId="22" fillId="0" borderId="0" xfId="0" applyFont="1" applyAlignment="1">
      <alignment vertical="top" wrapText="1"/>
    </xf>
    <xf numFmtId="0" fontId="11" fillId="0" borderId="0" xfId="0" applyFont="1" applyAlignment="1">
      <alignment horizontal="left" vertical="center" wrapText="1"/>
    </xf>
    <xf numFmtId="49" fontId="32" fillId="0" borderId="25" xfId="0" applyNumberFormat="1" applyFont="1" applyBorder="1" applyAlignment="1" applyProtection="1">
      <alignment horizontal="left" vertical="center" wrapText="1"/>
      <protection locked="0"/>
    </xf>
    <xf numFmtId="1" fontId="32" fillId="0" borderId="26" xfId="0" applyNumberFormat="1" applyFont="1" applyBorder="1" applyAlignment="1" applyProtection="1">
      <alignment horizontal="left" vertical="center" wrapText="1"/>
      <protection locked="0"/>
    </xf>
    <xf numFmtId="49" fontId="32" fillId="0" borderId="26" xfId="0" applyNumberFormat="1" applyFont="1" applyBorder="1" applyAlignment="1" applyProtection="1">
      <alignment horizontal="left" vertical="center" wrapText="1"/>
      <protection locked="0"/>
    </xf>
    <xf numFmtId="0" fontId="10" fillId="0" borderId="0" xfId="0" applyFont="1" applyAlignment="1" applyProtection="1">
      <alignment horizontal="left" vertical="top" wrapText="1"/>
      <protection locked="0"/>
    </xf>
    <xf numFmtId="0" fontId="10" fillId="3" borderId="0" xfId="0" applyFont="1" applyFill="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29" fillId="0" borderId="0" xfId="0" applyFont="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30" fillId="0" borderId="0" xfId="0" applyFont="1" applyAlignment="1" applyProtection="1">
      <alignment horizontal="left" vertical="top" wrapText="1"/>
      <protection locked="0"/>
    </xf>
    <xf numFmtId="4" fontId="10" fillId="0" borderId="1" xfId="0" applyNumberFormat="1" applyFont="1" applyBorder="1" applyAlignment="1" applyProtection="1">
      <alignment horizontal="right"/>
      <protection locked="0"/>
    </xf>
    <xf numFmtId="4" fontId="10" fillId="0" borderId="5" xfId="0" applyNumberFormat="1" applyFont="1" applyBorder="1" applyAlignment="1" applyProtection="1">
      <alignment horizontal="right"/>
      <protection locked="0"/>
    </xf>
    <xf numFmtId="0" fontId="10" fillId="0" borderId="0" xfId="0" applyFont="1" applyAlignment="1" applyProtection="1">
      <alignment wrapText="1"/>
      <protection locked="0"/>
    </xf>
    <xf numFmtId="0" fontId="1" fillId="0" borderId="0" xfId="0" applyFont="1" applyAlignment="1">
      <alignment vertical="center"/>
    </xf>
  </cellXfs>
  <cellStyles count="10">
    <cellStyle name="20 % - Aksentti3" xfId="7" builtinId="38"/>
    <cellStyle name="Euro" xfId="2" xr:uid="{00000000-0005-0000-0000-000000000000}"/>
    <cellStyle name="Euro 2" xfId="3" xr:uid="{00000000-0005-0000-0000-000001000000}"/>
    <cellStyle name="Hyperlinkki" xfId="6" builtinId="8"/>
    <cellStyle name="Normaali" xfId="0" builtinId="0"/>
    <cellStyle name="Normaali 2" xfId="1" xr:uid="{00000000-0005-0000-0000-000003000000}"/>
    <cellStyle name="Normaali 3" xfId="4" xr:uid="{00000000-0005-0000-0000-000004000000}"/>
    <cellStyle name="Normaali_budj01yhtveto" xfId="8" xr:uid="{59271542-538F-45AD-8C49-BFF189E6E608}"/>
    <cellStyle name="Normaali_budj01yhtveto 2" xfId="9" xr:uid="{B36C958D-0DA7-49D0-A898-10ECF194AF36}"/>
    <cellStyle name="Normal 2" xfId="5" xr:uid="{00000000-0005-0000-0000-000005000000}"/>
  </cellStyles>
  <dxfs count="4">
    <dxf>
      <font>
        <b val="0"/>
        <i val="0"/>
        <strike val="0"/>
        <condense val="0"/>
        <extend val="0"/>
        <outline val="0"/>
        <shadow val="0"/>
        <u val="none"/>
        <vertAlign val="baseline"/>
        <sz val="11"/>
        <color auto="1"/>
        <name val="Verdana"/>
        <family val="2"/>
        <scheme val="none"/>
      </font>
      <numFmt numFmtId="30" formatCode="@"/>
      <alignment horizontal="left" vertical="top" textRotation="0" wrapText="1" indent="0" justifyLastLine="0" shrinkToFit="0" readingOrder="0"/>
    </dxf>
    <dxf>
      <font>
        <b/>
        <i val="0"/>
        <strike val="0"/>
        <condense val="0"/>
        <extend val="0"/>
        <outline val="0"/>
        <shadow val="0"/>
        <u val="none"/>
        <vertAlign val="baseline"/>
        <sz val="11"/>
        <color auto="1"/>
        <name val="Verdana"/>
        <family val="2"/>
        <scheme val="none"/>
      </font>
      <numFmt numFmtId="30" formatCode="@"/>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auto="1"/>
        <name val="Verdana"/>
        <family val="2"/>
      </font>
    </dxf>
    <dxf>
      <font>
        <strike val="0"/>
        <outline val="0"/>
        <shadow val="0"/>
        <u val="none"/>
        <vertAlign val="baseline"/>
        <color auto="1"/>
        <name val="Verdana"/>
        <family val="2"/>
      </font>
    </dxf>
  </dxfs>
  <tableStyles count="1" defaultTableStyle="TableStyleMedium9" defaultPivotStyle="PivotStyleLight16">
    <tableStyle name="Otsikko" pivot="0" count="0" xr9:uid="{65D61E9D-BF66-4F22-9316-21119D91B178}"/>
  </tableStyles>
  <colors>
    <mruColors>
      <color rgb="FFE5EFCD"/>
      <color rgb="FF597623"/>
      <color rgb="FFF1F1F1"/>
      <color rgb="FF005966"/>
      <color rgb="FF59771E"/>
      <color rgb="FF005977"/>
      <color rgb="FFD8E7B3"/>
      <color rgb="FF94C43A"/>
      <color rgb="FFFAEFDB"/>
      <color rgb="FF94C6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279047</xdr:colOff>
      <xdr:row>0</xdr:row>
      <xdr:rowOff>106815</xdr:rowOff>
    </xdr:from>
    <xdr:to>
      <xdr:col>8</xdr:col>
      <xdr:colOff>647187</xdr:colOff>
      <xdr:row>0</xdr:row>
      <xdr:rowOff>932406</xdr:rowOff>
    </xdr:to>
    <xdr:pic>
      <xdr:nvPicPr>
        <xdr:cNvPr id="4" name="Kuva 3" descr="ara_logo_sRGB">
          <a:extLst>
            <a:ext uri="{FF2B5EF4-FFF2-40B4-BE49-F238E27FC236}">
              <a16:creationId xmlns:a16="http://schemas.microsoft.com/office/drawing/2014/main" id="{E52BCE99-80E6-465B-A475-EBA75701FF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13797" y="106815"/>
          <a:ext cx="3047046" cy="8395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C2B136-4BD7-4892-B33E-904C14E82400}" name="Taulukko1" displayName="Taulukko1" ref="A1:B1048575" totalsRowShown="0" headerRowDxfId="3" dataDxfId="2">
  <autoFilter ref="A1:B1048575" xr:uid="{5F896ADC-59BE-4513-AD10-B50877D565BF}"/>
  <sortState xmlns:xlrd2="http://schemas.microsoft.com/office/spreadsheetml/2017/richdata2" ref="A2:B169">
    <sortCondition ref="A1:A1048575"/>
  </sortState>
  <tableColumns count="2">
    <tableColumn id="1" xr3:uid="{CA7FCF0E-863C-4CC6-A17B-D2E025E7E578}" name="Asia" dataDxfId="1" dataCellStyle="20 % - Aksentti3"/>
    <tableColumn id="2" xr3:uid="{DE5E8858-2AA3-46C8-9053-837E004DD840}" name="Ohje " dataDxfId="0"/>
  </tableColumns>
  <tableStyleInfo name="TableStyleLight18" showFirstColumn="0" showLastColumn="0" showRowStripes="1" showColumnStripes="0"/>
</table>
</file>

<file path=xl/theme/theme1.xml><?xml version="1.0" encoding="utf-8"?>
<a:theme xmlns:a="http://schemas.openxmlformats.org/drawingml/2006/main" name="ARA2021">
  <a:themeElements>
    <a:clrScheme name="ARA-asiakirjat">
      <a:dk1>
        <a:srgbClr val="262626"/>
      </a:dk1>
      <a:lt1>
        <a:srgbClr val="FFFFFF"/>
      </a:lt1>
      <a:dk2>
        <a:srgbClr val="2E5053"/>
      </a:dk2>
      <a:lt2>
        <a:srgbClr val="F2F2F2"/>
      </a:lt2>
      <a:accent1>
        <a:srgbClr val="79A130"/>
      </a:accent1>
      <a:accent2>
        <a:srgbClr val="199BE6"/>
      </a:accent2>
      <a:accent3>
        <a:srgbClr val="329FA9"/>
      </a:accent3>
      <a:accent4>
        <a:srgbClr val="2E5053"/>
      </a:accent4>
      <a:accent5>
        <a:srgbClr val="9933CC"/>
      </a:accent5>
      <a:accent6>
        <a:srgbClr val="C73D82"/>
      </a:accent6>
      <a:hlink>
        <a:srgbClr val="0070C0"/>
      </a:hlink>
      <a:folHlink>
        <a:srgbClr val="79A130"/>
      </a:folHlink>
    </a:clrScheme>
    <a:fontScheme name="ARA 2020">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BE5E6-CE3E-41F9-9A4D-C5B016DB3F64}">
  <sheetPr codeName="Taul2"/>
  <dimension ref="A1:Q241"/>
  <sheetViews>
    <sheetView showGridLines="0" tabSelected="1" zoomScale="90" zoomScaleNormal="90" workbookViewId="0">
      <pane xSplit="1" ySplit="3" topLeftCell="B4" activePane="bottomRight" state="frozen"/>
      <selection pane="topRight" activeCell="B1" sqref="B1"/>
      <selection pane="bottomLeft" activeCell="A4" sqref="A4"/>
      <selection pane="bottomRight" activeCell="B3" sqref="B3"/>
    </sheetView>
  </sheetViews>
  <sheetFormatPr defaultColWidth="8.7265625" defaultRowHeight="13.8" x14ac:dyDescent="0.25"/>
  <cols>
    <col min="1" max="1" width="46.54296875" style="19" customWidth="1"/>
    <col min="2" max="2" width="24" style="14" customWidth="1"/>
    <col min="3" max="3" width="9" style="14" customWidth="1"/>
    <col min="4" max="4" width="24" style="14" customWidth="1"/>
    <col min="5" max="5" width="7.7265625" style="14" customWidth="1"/>
    <col min="6" max="6" width="24" style="14" customWidth="1"/>
    <col min="7" max="7" width="7.90625" style="14" customWidth="1"/>
    <col min="8" max="8" width="24" style="14" customWidth="1"/>
    <col min="9" max="9" width="7.90625" style="14" customWidth="1"/>
    <col min="10" max="10" width="47.6328125" style="188" customWidth="1"/>
    <col min="11" max="16384" width="8.7265625" style="2"/>
  </cols>
  <sheetData>
    <row r="1" spans="1:17" s="1" customFormat="1" ht="98.4" customHeight="1" thickBot="1" x14ac:dyDescent="0.3">
      <c r="A1" s="36" t="s">
        <v>117</v>
      </c>
      <c r="B1" s="14"/>
      <c r="C1" s="14"/>
      <c r="D1" s="14"/>
      <c r="E1" s="14"/>
      <c r="F1" s="14"/>
      <c r="G1" s="14"/>
      <c r="H1" s="14"/>
      <c r="I1" s="14"/>
      <c r="J1" s="188"/>
    </row>
    <row r="2" spans="1:17" ht="65.400000000000006" customHeight="1" thickBot="1" x14ac:dyDescent="0.35">
      <c r="A2" s="162" t="s">
        <v>99</v>
      </c>
      <c r="B2" s="163" t="s">
        <v>104</v>
      </c>
      <c r="C2" s="164"/>
      <c r="D2" s="165" t="s">
        <v>105</v>
      </c>
      <c r="E2" s="166"/>
      <c r="F2" s="165" t="s">
        <v>118</v>
      </c>
      <c r="G2" s="166"/>
      <c r="H2" s="165" t="s">
        <v>118</v>
      </c>
      <c r="I2" s="53"/>
      <c r="J2" s="189"/>
      <c r="Q2"/>
    </row>
    <row r="3" spans="1:17" s="5" customFormat="1" ht="56.4" customHeight="1" thickTop="1" x14ac:dyDescent="0.25">
      <c r="A3" s="34"/>
      <c r="B3" s="185"/>
      <c r="C3" s="186"/>
      <c r="D3" s="185"/>
      <c r="E3" s="187"/>
      <c r="F3" s="185"/>
      <c r="G3" s="187"/>
      <c r="H3" s="185"/>
      <c r="I3" s="187"/>
      <c r="J3" s="189"/>
    </row>
    <row r="4" spans="1:17" ht="42" customHeight="1" x14ac:dyDescent="0.25">
      <c r="A4" s="167" t="s">
        <v>103</v>
      </c>
      <c r="B4" s="102" t="s">
        <v>119</v>
      </c>
      <c r="C4" s="103"/>
      <c r="D4" s="39" t="s">
        <v>119</v>
      </c>
      <c r="E4" s="103"/>
      <c r="F4" s="39" t="s">
        <v>119</v>
      </c>
      <c r="G4" s="103"/>
      <c r="H4" s="39" t="s">
        <v>119</v>
      </c>
      <c r="I4" s="40"/>
      <c r="J4" s="189"/>
    </row>
    <row r="5" spans="1:17" ht="33" customHeight="1" x14ac:dyDescent="0.25">
      <c r="A5" s="34"/>
      <c r="B5" s="104" t="s">
        <v>98</v>
      </c>
      <c r="C5" s="105"/>
      <c r="D5" s="104" t="s">
        <v>98</v>
      </c>
      <c r="E5" s="105"/>
      <c r="F5" s="104" t="s">
        <v>107</v>
      </c>
      <c r="G5" s="105"/>
      <c r="H5" s="104" t="s">
        <v>107</v>
      </c>
      <c r="I5" s="105"/>
      <c r="J5" s="189"/>
    </row>
    <row r="6" spans="1:17" ht="32.549999999999997" customHeight="1" x14ac:dyDescent="0.25">
      <c r="A6" s="167" t="s">
        <v>102</v>
      </c>
      <c r="B6" s="41"/>
      <c r="C6" s="42"/>
      <c r="D6" s="41"/>
      <c r="E6" s="42"/>
      <c r="F6" s="41"/>
      <c r="G6" s="42"/>
      <c r="H6" s="41"/>
      <c r="I6" s="42"/>
      <c r="J6" s="189"/>
    </row>
    <row r="7" spans="1:17" ht="31.95" customHeight="1" thickBot="1" x14ac:dyDescent="0.3">
      <c r="A7" s="34"/>
      <c r="B7" s="43" t="s">
        <v>106</v>
      </c>
      <c r="C7" s="44"/>
      <c r="D7" s="43" t="s">
        <v>106</v>
      </c>
      <c r="E7" s="44"/>
      <c r="F7" s="43" t="s">
        <v>106</v>
      </c>
      <c r="G7" s="44"/>
      <c r="H7" s="43" t="s">
        <v>106</v>
      </c>
      <c r="I7" s="44"/>
      <c r="J7" s="189"/>
    </row>
    <row r="8" spans="1:17" ht="32.549999999999997" customHeight="1" thickBot="1" x14ac:dyDescent="0.3">
      <c r="A8" s="167" t="s">
        <v>100</v>
      </c>
      <c r="B8" s="45"/>
      <c r="C8" s="46"/>
      <c r="D8" s="45"/>
      <c r="E8" s="46"/>
      <c r="F8" s="45"/>
      <c r="G8" s="46"/>
      <c r="H8" s="45"/>
      <c r="I8" s="46"/>
      <c r="J8" s="189"/>
    </row>
    <row r="9" spans="1:17" ht="40.799999999999997" customHeight="1" x14ac:dyDescent="0.25">
      <c r="A9" s="35"/>
      <c r="B9" s="47" t="s">
        <v>72</v>
      </c>
      <c r="C9" s="48"/>
      <c r="D9" s="47" t="s">
        <v>72</v>
      </c>
      <c r="E9" s="48"/>
      <c r="F9" s="47" t="s">
        <v>72</v>
      </c>
      <c r="G9" s="48"/>
      <c r="H9" s="47" t="s">
        <v>72</v>
      </c>
      <c r="I9" s="48"/>
      <c r="J9" s="189"/>
    </row>
    <row r="10" spans="1:17" ht="33" customHeight="1" thickBot="1" x14ac:dyDescent="0.3">
      <c r="A10" s="168" t="s">
        <v>101</v>
      </c>
      <c r="B10" s="49" t="s">
        <v>98</v>
      </c>
      <c r="C10" s="50"/>
      <c r="D10" s="49" t="s">
        <v>98</v>
      </c>
      <c r="E10" s="50"/>
      <c r="F10" s="49" t="s">
        <v>98</v>
      </c>
      <c r="G10" s="50"/>
      <c r="H10" s="49" t="s">
        <v>98</v>
      </c>
      <c r="I10" s="50"/>
      <c r="J10" s="189"/>
    </row>
    <row r="11" spans="1:17" ht="32.549999999999997" customHeight="1" thickBot="1" x14ac:dyDescent="0.3">
      <c r="A11" s="15"/>
      <c r="B11" s="51"/>
      <c r="C11" s="52"/>
      <c r="D11" s="51"/>
      <c r="E11" s="52"/>
      <c r="F11" s="51"/>
      <c r="G11" s="52"/>
      <c r="H11" s="51"/>
      <c r="I11" s="52"/>
      <c r="J11" s="189"/>
    </row>
    <row r="12" spans="1:17" s="3" customFormat="1" ht="91.8" customHeight="1" x14ac:dyDescent="0.25">
      <c r="A12" s="37" t="s">
        <v>120</v>
      </c>
      <c r="B12"/>
      <c r="C12"/>
      <c r="D12"/>
      <c r="E12"/>
      <c r="F12"/>
      <c r="G12"/>
      <c r="H12"/>
      <c r="I12"/>
      <c r="J12" s="188"/>
    </row>
    <row r="13" spans="1:17" s="3" customFormat="1" ht="52.95" customHeight="1" thickBot="1" x14ac:dyDescent="0.35">
      <c r="A13" s="72" t="s">
        <v>121</v>
      </c>
      <c r="B13" s="73" t="str">
        <f>IF(B3="","",(B3))</f>
        <v/>
      </c>
      <c r="C13" s="71" t="s">
        <v>27</v>
      </c>
      <c r="D13" s="74" t="str">
        <f>IF(D3="","",(D3))</f>
        <v/>
      </c>
      <c r="E13" s="71" t="s">
        <v>27</v>
      </c>
      <c r="F13" s="74" t="str">
        <f>IF(F3="","",(F3))</f>
        <v/>
      </c>
      <c r="G13" s="71" t="s">
        <v>27</v>
      </c>
      <c r="H13" s="74" t="str">
        <f>IF(H3="","",(H3))</f>
        <v/>
      </c>
      <c r="I13" s="71" t="s">
        <v>27</v>
      </c>
      <c r="J13" s="188"/>
      <c r="K13" s="7"/>
      <c r="L13" s="7"/>
      <c r="M13" s="7"/>
    </row>
    <row r="14" spans="1:17" s="5" customFormat="1" ht="25.05" customHeight="1" thickTop="1" x14ac:dyDescent="0.25">
      <c r="A14" s="54" t="s">
        <v>122</v>
      </c>
      <c r="B14" s="16"/>
      <c r="C14" s="16"/>
      <c r="D14" s="16"/>
      <c r="E14" s="16"/>
      <c r="F14" s="16"/>
      <c r="G14" s="16"/>
      <c r="H14" s="64"/>
      <c r="I14" s="16"/>
      <c r="J14" s="188"/>
    </row>
    <row r="15" spans="1:17" s="5" customFormat="1" ht="25.05" customHeight="1" x14ac:dyDescent="0.25">
      <c r="A15" s="17" t="s">
        <v>121</v>
      </c>
      <c r="B15" s="106">
        <f>B41+B53-B46-B17-B18-B19-B20-B21</f>
        <v>0</v>
      </c>
      <c r="C15" s="107" t="str">
        <f>IF(B15="","",IF(B15=0,"",(B15/B$6/$A$11)))</f>
        <v/>
      </c>
      <c r="D15" s="106">
        <f>D41+D53-D46-D17-D18-D19-D20-D21</f>
        <v>0</v>
      </c>
      <c r="E15" s="107" t="str">
        <f>IF(D15="","",IF(D15=0,"",(D15/D$6/$A$11)))</f>
        <v/>
      </c>
      <c r="F15" s="106">
        <f>F41+F53-F46-F17-F18-F19-F20-F21</f>
        <v>0</v>
      </c>
      <c r="G15" s="107" t="str">
        <f>IF(F15="","",IF(F15=0,"",(F15/F$6/$A$11)))</f>
        <v/>
      </c>
      <c r="H15" s="106">
        <f>H41+H53-H46-H17-H18-H19-H20-H21</f>
        <v>0</v>
      </c>
      <c r="I15" s="107" t="str">
        <f>IF(H15="","",IF(H15=0,"",(H15/H$6/$A$11)))</f>
        <v/>
      </c>
      <c r="J15" s="188"/>
    </row>
    <row r="16" spans="1:17" s="5" customFormat="1" ht="25.05" customHeight="1" x14ac:dyDescent="0.25">
      <c r="A16" s="151" t="s">
        <v>62</v>
      </c>
      <c r="B16" s="108"/>
      <c r="C16" s="107" t="str">
        <f t="shared" ref="C16:C20" si="0">IF(B16="","",IF(B16=0,"",(B16/B$6/$A$11)))</f>
        <v/>
      </c>
      <c r="D16" s="108"/>
      <c r="E16" s="107" t="str">
        <f t="shared" ref="E16:E22" si="1">IF(D16="","",IF(D16=0,"",(D16/D$6/$A$11)))</f>
        <v/>
      </c>
      <c r="F16" s="108"/>
      <c r="G16" s="107" t="str">
        <f t="shared" ref="G16:G22" si="2">IF(F16="","",IF(F16=0,"",(F16/F$6/$A$11)))</f>
        <v/>
      </c>
      <c r="H16" s="108"/>
      <c r="I16" s="107" t="str">
        <f t="shared" ref="I16:I22" si="3">IF(H16="","",IF(H16=0,"",(H16/H$6/$A$11)))</f>
        <v/>
      </c>
      <c r="J16" s="188"/>
    </row>
    <row r="17" spans="1:10" s="5" customFormat="1" ht="25.05" customHeight="1" x14ac:dyDescent="0.25">
      <c r="A17" s="17" t="s">
        <v>123</v>
      </c>
      <c r="B17" s="108"/>
      <c r="C17" s="107" t="str">
        <f t="shared" si="0"/>
        <v/>
      </c>
      <c r="D17" s="108"/>
      <c r="E17" s="107" t="str">
        <f t="shared" si="1"/>
        <v/>
      </c>
      <c r="F17" s="146"/>
      <c r="G17" s="107" t="str">
        <f t="shared" si="2"/>
        <v/>
      </c>
      <c r="H17" s="108"/>
      <c r="I17" s="107" t="str">
        <f>IF(H17="","",IF(H17=0,"",(H17/H$6/$A$11)))</f>
        <v/>
      </c>
      <c r="J17" s="190"/>
    </row>
    <row r="18" spans="1:10" s="5" customFormat="1" ht="25.05" customHeight="1" x14ac:dyDescent="0.25">
      <c r="A18" s="17" t="s">
        <v>42</v>
      </c>
      <c r="B18" s="108"/>
      <c r="C18" s="107" t="str">
        <f t="shared" si="0"/>
        <v/>
      </c>
      <c r="D18" s="108"/>
      <c r="E18" s="107" t="str">
        <f t="shared" si="1"/>
        <v/>
      </c>
      <c r="F18" s="146"/>
      <c r="G18" s="107" t="str">
        <f t="shared" si="2"/>
        <v/>
      </c>
      <c r="H18" s="108"/>
      <c r="I18" s="107" t="str">
        <f t="shared" si="3"/>
        <v/>
      </c>
      <c r="J18" s="188"/>
    </row>
    <row r="19" spans="1:10" s="5" customFormat="1" ht="25.05" customHeight="1" x14ac:dyDescent="0.25">
      <c r="A19" s="17" t="s">
        <v>12</v>
      </c>
      <c r="B19" s="108"/>
      <c r="C19" s="107" t="str">
        <f t="shared" si="0"/>
        <v/>
      </c>
      <c r="D19" s="108"/>
      <c r="E19" s="107" t="str">
        <f t="shared" si="1"/>
        <v/>
      </c>
      <c r="F19" s="146"/>
      <c r="G19" s="107" t="str">
        <f>IF(F19="","",IF(F19=0,"",(F19/F$6/$A$11)))</f>
        <v/>
      </c>
      <c r="H19" s="108"/>
      <c r="I19" s="107" t="str">
        <f t="shared" si="3"/>
        <v/>
      </c>
      <c r="J19" s="188"/>
    </row>
    <row r="20" spans="1:10" s="5" customFormat="1" ht="25.05" customHeight="1" x14ac:dyDescent="0.25">
      <c r="A20" s="18" t="s">
        <v>0</v>
      </c>
      <c r="B20" s="108"/>
      <c r="C20" s="107" t="str">
        <f t="shared" si="0"/>
        <v/>
      </c>
      <c r="D20" s="108"/>
      <c r="E20" s="107" t="str">
        <f t="shared" si="1"/>
        <v/>
      </c>
      <c r="F20" s="146"/>
      <c r="G20" s="107" t="str">
        <f t="shared" si="2"/>
        <v/>
      </c>
      <c r="H20" s="108"/>
      <c r="I20" s="107" t="str">
        <f t="shared" si="3"/>
        <v/>
      </c>
      <c r="J20" s="188"/>
    </row>
    <row r="21" spans="1:10" s="5" customFormat="1" ht="36" customHeight="1" x14ac:dyDescent="0.25">
      <c r="A21" s="21" t="s">
        <v>124</v>
      </c>
      <c r="B21" s="108"/>
      <c r="C21" s="107" t="str">
        <f>IF(B21="","",IF(B21=0,"",(B21/B$6/$A$11)))</f>
        <v/>
      </c>
      <c r="D21" s="108"/>
      <c r="E21" s="107" t="str">
        <f t="shared" si="1"/>
        <v/>
      </c>
      <c r="F21" s="108"/>
      <c r="G21" s="107" t="str">
        <f t="shared" si="2"/>
        <v/>
      </c>
      <c r="H21" s="108"/>
      <c r="I21" s="107" t="str">
        <f t="shared" si="3"/>
        <v/>
      </c>
      <c r="J21" s="188"/>
    </row>
    <row r="22" spans="1:10" s="5" customFormat="1" ht="25.05" customHeight="1" x14ac:dyDescent="0.25">
      <c r="A22" s="20" t="s">
        <v>125</v>
      </c>
      <c r="B22" s="109">
        <f>SUM(B15:B21)</f>
        <v>0</v>
      </c>
      <c r="C22" s="107" t="str">
        <f>IF(B22="","",IF(B22=0,"",(B22/B$6/$A$11)))</f>
        <v/>
      </c>
      <c r="D22" s="109">
        <f>SUM(D15:D21)</f>
        <v>0</v>
      </c>
      <c r="E22" s="107" t="str">
        <f t="shared" si="1"/>
        <v/>
      </c>
      <c r="F22" s="109">
        <f>SUM(F15:F21)</f>
        <v>0</v>
      </c>
      <c r="G22" s="107" t="str">
        <f t="shared" si="2"/>
        <v/>
      </c>
      <c r="H22" s="109">
        <f>SUM(H15:H21)</f>
        <v>0</v>
      </c>
      <c r="I22" s="107" t="str">
        <f t="shared" si="3"/>
        <v/>
      </c>
      <c r="J22" s="191"/>
    </row>
    <row r="23" spans="1:10" ht="39" customHeight="1" x14ac:dyDescent="0.25">
      <c r="A23" s="92" t="s">
        <v>126</v>
      </c>
      <c r="B23" s="110"/>
      <c r="C23" s="110"/>
      <c r="D23" s="110"/>
      <c r="E23" s="110"/>
      <c r="F23" s="110"/>
      <c r="G23" s="110"/>
      <c r="H23" s="110"/>
      <c r="I23" s="110"/>
      <c r="J23" s="190"/>
    </row>
    <row r="24" spans="1:10" s="5" customFormat="1" ht="25.05" customHeight="1" x14ac:dyDescent="0.25">
      <c r="A24" s="17" t="s">
        <v>127</v>
      </c>
      <c r="B24" s="108"/>
      <c r="C24" s="107" t="str">
        <f t="shared" ref="C24:C41" si="4">IF(B24="","",IF(B24=0,"",(B24/B$6/$A$11)))</f>
        <v/>
      </c>
      <c r="D24" s="108"/>
      <c r="E24" s="107" t="str">
        <f t="shared" ref="E24:E41" si="5">IF(D24="","",IF(D24=0,"",(D24/D$6/$A$11)))</f>
        <v/>
      </c>
      <c r="F24" s="108"/>
      <c r="G24" s="107" t="str">
        <f t="shared" ref="G24:G41" si="6">IF(F24="","",IF(F24=0,"",(F24/F$6/$A$11)))</f>
        <v/>
      </c>
      <c r="H24" s="108"/>
      <c r="I24" s="107" t="str">
        <f t="shared" ref="I24:I41" si="7">IF(H24="","",IF(H24=0,"",(H24/H$6/$A$11)))</f>
        <v/>
      </c>
      <c r="J24" s="191"/>
    </row>
    <row r="25" spans="1:10" s="5" customFormat="1" ht="25.05" customHeight="1" x14ac:dyDescent="0.25">
      <c r="A25" s="17" t="s">
        <v>1</v>
      </c>
      <c r="B25" s="108"/>
      <c r="C25" s="107" t="str">
        <f t="shared" si="4"/>
        <v/>
      </c>
      <c r="D25" s="108"/>
      <c r="E25" s="107" t="str">
        <f t="shared" si="5"/>
        <v/>
      </c>
      <c r="F25" s="108"/>
      <c r="G25" s="107" t="str">
        <f t="shared" si="6"/>
        <v/>
      </c>
      <c r="H25" s="108"/>
      <c r="I25" s="107" t="str">
        <f t="shared" si="7"/>
        <v/>
      </c>
      <c r="J25" s="188"/>
    </row>
    <row r="26" spans="1:10" s="5" customFormat="1" ht="25.05" customHeight="1" x14ac:dyDescent="0.25">
      <c r="A26" s="17" t="s">
        <v>128</v>
      </c>
      <c r="B26" s="108"/>
      <c r="C26" s="107" t="str">
        <f t="shared" si="4"/>
        <v/>
      </c>
      <c r="D26" s="108"/>
      <c r="E26" s="107" t="str">
        <f t="shared" si="5"/>
        <v/>
      </c>
      <c r="F26" s="108"/>
      <c r="G26" s="107" t="str">
        <f t="shared" si="6"/>
        <v/>
      </c>
      <c r="H26" s="108"/>
      <c r="I26" s="107" t="str">
        <f t="shared" si="7"/>
        <v/>
      </c>
      <c r="J26" s="188"/>
    </row>
    <row r="27" spans="1:10" s="5" customFormat="1" ht="25.05" customHeight="1" x14ac:dyDescent="0.25">
      <c r="A27" s="17" t="s">
        <v>2</v>
      </c>
      <c r="B27" s="108"/>
      <c r="C27" s="107" t="str">
        <f t="shared" si="4"/>
        <v/>
      </c>
      <c r="D27" s="108"/>
      <c r="E27" s="107" t="str">
        <f t="shared" si="5"/>
        <v/>
      </c>
      <c r="F27" s="108"/>
      <c r="G27" s="107" t="str">
        <f t="shared" si="6"/>
        <v/>
      </c>
      <c r="H27" s="108"/>
      <c r="I27" s="107" t="str">
        <f t="shared" si="7"/>
        <v/>
      </c>
      <c r="J27" s="188"/>
    </row>
    <row r="28" spans="1:10" s="5" customFormat="1" ht="25.05" customHeight="1" x14ac:dyDescent="0.25">
      <c r="A28" s="17" t="s">
        <v>3</v>
      </c>
      <c r="B28" s="108"/>
      <c r="C28" s="107" t="str">
        <f t="shared" si="4"/>
        <v/>
      </c>
      <c r="D28" s="108"/>
      <c r="E28" s="107" t="str">
        <f t="shared" si="5"/>
        <v/>
      </c>
      <c r="F28" s="108"/>
      <c r="G28" s="107" t="str">
        <f t="shared" si="6"/>
        <v/>
      </c>
      <c r="H28" s="108"/>
      <c r="I28" s="107" t="str">
        <f t="shared" si="7"/>
        <v/>
      </c>
      <c r="J28" s="188"/>
    </row>
    <row r="29" spans="1:10" s="5" customFormat="1" ht="25.05" customHeight="1" x14ac:dyDescent="0.25">
      <c r="A29" s="17" t="s">
        <v>4</v>
      </c>
      <c r="B29" s="108"/>
      <c r="C29" s="107" t="str">
        <f t="shared" si="4"/>
        <v/>
      </c>
      <c r="D29" s="108"/>
      <c r="E29" s="107" t="str">
        <f t="shared" si="5"/>
        <v/>
      </c>
      <c r="F29" s="108"/>
      <c r="G29" s="107" t="str">
        <f t="shared" si="6"/>
        <v/>
      </c>
      <c r="H29" s="108"/>
      <c r="I29" s="107" t="str">
        <f t="shared" si="7"/>
        <v/>
      </c>
      <c r="J29" s="188"/>
    </row>
    <row r="30" spans="1:10" s="5" customFormat="1" ht="25.05" customHeight="1" x14ac:dyDescent="0.25">
      <c r="A30" s="17" t="s">
        <v>5</v>
      </c>
      <c r="B30" s="108"/>
      <c r="C30" s="107" t="str">
        <f t="shared" si="4"/>
        <v/>
      </c>
      <c r="D30" s="108"/>
      <c r="E30" s="107" t="str">
        <f t="shared" si="5"/>
        <v/>
      </c>
      <c r="F30" s="108"/>
      <c r="G30" s="107" t="str">
        <f t="shared" si="6"/>
        <v/>
      </c>
      <c r="H30" s="108"/>
      <c r="I30" s="107" t="str">
        <f t="shared" si="7"/>
        <v/>
      </c>
      <c r="J30" s="188"/>
    </row>
    <row r="31" spans="1:10" s="5" customFormat="1" ht="25.05" customHeight="1" x14ac:dyDescent="0.25">
      <c r="A31" s="17" t="s">
        <v>6</v>
      </c>
      <c r="B31" s="108"/>
      <c r="C31" s="107" t="str">
        <f t="shared" si="4"/>
        <v/>
      </c>
      <c r="D31" s="108"/>
      <c r="E31" s="107" t="str">
        <f t="shared" si="5"/>
        <v/>
      </c>
      <c r="F31" s="108"/>
      <c r="G31" s="107" t="str">
        <f t="shared" si="6"/>
        <v/>
      </c>
      <c r="H31" s="108"/>
      <c r="I31" s="107" t="str">
        <f t="shared" si="7"/>
        <v/>
      </c>
      <c r="J31" s="188"/>
    </row>
    <row r="32" spans="1:10" s="5" customFormat="1" ht="25.05" customHeight="1" x14ac:dyDescent="0.25">
      <c r="A32" s="17" t="s">
        <v>7</v>
      </c>
      <c r="B32" s="108"/>
      <c r="C32" s="107" t="str">
        <f t="shared" si="4"/>
        <v/>
      </c>
      <c r="D32" s="108"/>
      <c r="E32" s="107" t="str">
        <f t="shared" si="5"/>
        <v/>
      </c>
      <c r="F32" s="108"/>
      <c r="G32" s="107" t="str">
        <f t="shared" si="6"/>
        <v/>
      </c>
      <c r="H32" s="108"/>
      <c r="I32" s="107" t="str">
        <f t="shared" si="7"/>
        <v/>
      </c>
      <c r="J32" s="188"/>
    </row>
    <row r="33" spans="1:10" s="5" customFormat="1" ht="25.05" customHeight="1" x14ac:dyDescent="0.25">
      <c r="A33" s="17" t="s">
        <v>8</v>
      </c>
      <c r="B33" s="108"/>
      <c r="C33" s="107" t="str">
        <f t="shared" si="4"/>
        <v/>
      </c>
      <c r="D33" s="108"/>
      <c r="E33" s="107" t="str">
        <f t="shared" si="5"/>
        <v/>
      </c>
      <c r="F33" s="108"/>
      <c r="G33" s="107" t="str">
        <f t="shared" si="6"/>
        <v/>
      </c>
      <c r="H33" s="108"/>
      <c r="I33" s="107" t="str">
        <f t="shared" si="7"/>
        <v/>
      </c>
      <c r="J33" s="188"/>
    </row>
    <row r="34" spans="1:10" s="5" customFormat="1" ht="25.05" customHeight="1" x14ac:dyDescent="0.25">
      <c r="A34" s="17" t="s">
        <v>9</v>
      </c>
      <c r="B34" s="108"/>
      <c r="C34" s="107" t="str">
        <f t="shared" si="4"/>
        <v/>
      </c>
      <c r="D34" s="108"/>
      <c r="E34" s="107" t="str">
        <f t="shared" si="5"/>
        <v/>
      </c>
      <c r="F34" s="108"/>
      <c r="G34" s="107" t="str">
        <f t="shared" si="6"/>
        <v/>
      </c>
      <c r="H34" s="108"/>
      <c r="I34" s="107" t="str">
        <f t="shared" si="7"/>
        <v/>
      </c>
      <c r="J34" s="188"/>
    </row>
    <row r="35" spans="1:10" s="5" customFormat="1" ht="25.05" customHeight="1" x14ac:dyDescent="0.25">
      <c r="A35" s="17" t="s">
        <v>62</v>
      </c>
      <c r="B35" s="108"/>
      <c r="C35" s="107" t="str">
        <f t="shared" si="4"/>
        <v/>
      </c>
      <c r="D35" s="108"/>
      <c r="E35" s="107" t="str">
        <f t="shared" si="5"/>
        <v/>
      </c>
      <c r="F35" s="108"/>
      <c r="G35" s="107" t="str">
        <f t="shared" si="6"/>
        <v/>
      </c>
      <c r="H35" s="108"/>
      <c r="I35" s="107" t="str">
        <f t="shared" si="7"/>
        <v/>
      </c>
      <c r="J35" s="188"/>
    </row>
    <row r="36" spans="1:10" s="5" customFormat="1" ht="25.05" customHeight="1" x14ac:dyDescent="0.25">
      <c r="A36" s="17" t="s">
        <v>10</v>
      </c>
      <c r="B36" s="108"/>
      <c r="C36" s="107" t="str">
        <f t="shared" si="4"/>
        <v/>
      </c>
      <c r="D36" s="108"/>
      <c r="E36" s="107" t="str">
        <f t="shared" si="5"/>
        <v/>
      </c>
      <c r="F36" s="108"/>
      <c r="G36" s="107" t="str">
        <f t="shared" si="6"/>
        <v/>
      </c>
      <c r="H36" s="108"/>
      <c r="I36" s="107" t="str">
        <f t="shared" si="7"/>
        <v/>
      </c>
      <c r="J36" s="188"/>
    </row>
    <row r="37" spans="1:10" s="5" customFormat="1" ht="25.05" customHeight="1" x14ac:dyDescent="0.25">
      <c r="A37" s="17" t="s">
        <v>129</v>
      </c>
      <c r="B37" s="108"/>
      <c r="C37" s="107" t="str">
        <f t="shared" si="4"/>
        <v/>
      </c>
      <c r="D37" s="108"/>
      <c r="E37" s="107" t="str">
        <f t="shared" si="5"/>
        <v/>
      </c>
      <c r="F37" s="108"/>
      <c r="G37" s="107" t="str">
        <f t="shared" si="6"/>
        <v/>
      </c>
      <c r="H37" s="108"/>
      <c r="I37" s="107" t="str">
        <f t="shared" si="7"/>
        <v/>
      </c>
      <c r="J37" s="188"/>
    </row>
    <row r="38" spans="1:10" s="5" customFormat="1" ht="25.05" customHeight="1" x14ac:dyDescent="0.25">
      <c r="A38" s="17" t="s">
        <v>38</v>
      </c>
      <c r="B38" s="108"/>
      <c r="C38" s="107" t="str">
        <f t="shared" si="4"/>
        <v/>
      </c>
      <c r="D38" s="108"/>
      <c r="E38" s="107" t="str">
        <f t="shared" si="5"/>
        <v/>
      </c>
      <c r="F38" s="108"/>
      <c r="G38" s="107" t="str">
        <f t="shared" si="6"/>
        <v/>
      </c>
      <c r="H38" s="108"/>
      <c r="I38" s="107" t="str">
        <f t="shared" si="7"/>
        <v/>
      </c>
      <c r="J38" s="188"/>
    </row>
    <row r="39" spans="1:10" s="5" customFormat="1" ht="25.05" customHeight="1" x14ac:dyDescent="0.25">
      <c r="A39" s="18" t="s">
        <v>53</v>
      </c>
      <c r="B39" s="111"/>
      <c r="C39" s="107" t="str">
        <f t="shared" si="4"/>
        <v/>
      </c>
      <c r="D39" s="111"/>
      <c r="E39" s="107" t="str">
        <f t="shared" si="5"/>
        <v/>
      </c>
      <c r="F39" s="111"/>
      <c r="G39" s="107" t="str">
        <f t="shared" si="6"/>
        <v/>
      </c>
      <c r="H39" s="111"/>
      <c r="I39" s="107" t="str">
        <f t="shared" si="7"/>
        <v/>
      </c>
      <c r="J39" s="188"/>
    </row>
    <row r="40" spans="1:10" s="5" customFormat="1" ht="25.05" customHeight="1" x14ac:dyDescent="0.25">
      <c r="A40" s="158" t="s">
        <v>11</v>
      </c>
      <c r="B40" s="111"/>
      <c r="C40" s="107" t="str">
        <f t="shared" si="4"/>
        <v/>
      </c>
      <c r="D40" s="111"/>
      <c r="E40" s="107" t="str">
        <f t="shared" si="5"/>
        <v/>
      </c>
      <c r="F40" s="111"/>
      <c r="G40" s="107" t="str">
        <f t="shared" si="6"/>
        <v/>
      </c>
      <c r="H40" s="111"/>
      <c r="I40" s="107" t="str">
        <f t="shared" si="7"/>
        <v/>
      </c>
      <c r="J40" s="188"/>
    </row>
    <row r="41" spans="1:10" s="5" customFormat="1" ht="34.200000000000003" customHeight="1" x14ac:dyDescent="0.25">
      <c r="A41" s="20" t="s">
        <v>130</v>
      </c>
      <c r="B41" s="109">
        <f>SUM(B24:B40)</f>
        <v>0</v>
      </c>
      <c r="C41" s="107" t="str">
        <f t="shared" si="4"/>
        <v/>
      </c>
      <c r="D41" s="109">
        <f>SUM(D24:D40)</f>
        <v>0</v>
      </c>
      <c r="E41" s="107" t="str">
        <f t="shared" si="5"/>
        <v/>
      </c>
      <c r="F41" s="109">
        <f>SUM(F24:F40)</f>
        <v>0</v>
      </c>
      <c r="G41" s="107" t="str">
        <f t="shared" si="6"/>
        <v/>
      </c>
      <c r="H41" s="109">
        <f>SUM(H24:H40)</f>
        <v>0</v>
      </c>
      <c r="I41" s="107" t="str">
        <f t="shared" si="7"/>
        <v/>
      </c>
      <c r="J41" s="188"/>
    </row>
    <row r="42" spans="1:10" s="5" customFormat="1" ht="25.05" customHeight="1" x14ac:dyDescent="0.25">
      <c r="A42" s="92" t="s">
        <v>131</v>
      </c>
      <c r="B42" s="110"/>
      <c r="C42" s="110"/>
      <c r="D42" s="110"/>
      <c r="E42" s="110"/>
      <c r="F42" s="110"/>
      <c r="G42" s="110"/>
      <c r="H42" s="110"/>
      <c r="I42" s="110"/>
      <c r="J42" s="188"/>
    </row>
    <row r="43" spans="1:10" s="5" customFormat="1" ht="33" customHeight="1" x14ac:dyDescent="0.25">
      <c r="A43" s="17" t="s">
        <v>132</v>
      </c>
      <c r="B43" s="113"/>
      <c r="C43" s="107" t="str">
        <f>IF(B43="","",IF(B43=0,"",(B43/B$6/$A$11)))</f>
        <v/>
      </c>
      <c r="D43" s="113"/>
      <c r="E43" s="107" t="str">
        <f>IF(D43="","",IF(D43=0,"",(D43/D$6/$A$11)))</f>
        <v/>
      </c>
      <c r="F43" s="113"/>
      <c r="G43" s="107" t="str">
        <f>IF(F43="","",IF(F43=0,"",(F43/F$6/$A$11)))</f>
        <v/>
      </c>
      <c r="H43" s="113"/>
      <c r="I43" s="107" t="str">
        <f>IF(H43="","",IF(H43=0,"",(H43/H$6/$A$11)))</f>
        <v/>
      </c>
      <c r="J43" s="192"/>
    </row>
    <row r="44" spans="1:10" s="5" customFormat="1" ht="30.6" customHeight="1" x14ac:dyDescent="0.25">
      <c r="A44" s="17" t="s">
        <v>133</v>
      </c>
      <c r="B44" s="113"/>
      <c r="C44" s="107" t="str">
        <f>IF(B44="","",IF(B44=0,"",(B44/B$6/$A$11)))</f>
        <v/>
      </c>
      <c r="D44" s="113"/>
      <c r="E44" s="107" t="str">
        <f>IF(D44="","",IF(D44=0,"",(D44/D$6/$A$11)))</f>
        <v/>
      </c>
      <c r="F44" s="113"/>
      <c r="G44" s="107" t="str">
        <f>IF(F44="","",IF(F44=0,"",(F44/F$6/$A$11)))</f>
        <v/>
      </c>
      <c r="H44" s="113"/>
      <c r="I44" s="107" t="str">
        <f>IF(H44="","",IF(H44=0,"",(H44/H$6/$A$11)))</f>
        <v/>
      </c>
      <c r="J44" s="188"/>
    </row>
    <row r="45" spans="1:10" s="6" customFormat="1" ht="30.6" customHeight="1" x14ac:dyDescent="0.25">
      <c r="A45" s="21" t="s">
        <v>18</v>
      </c>
      <c r="B45" s="113"/>
      <c r="C45" s="107" t="str">
        <f>IF(B45="","",IF(B45=0,"",(B45/B$6/$A$11)))</f>
        <v/>
      </c>
      <c r="D45" s="113"/>
      <c r="E45" s="107" t="str">
        <f>IF(D45="","",IF(D45=0,"",(D45/D$6/$A$11)))</f>
        <v/>
      </c>
      <c r="F45" s="113"/>
      <c r="G45" s="107" t="str">
        <f>IF(F45="","",IF(F45=0,"",(F45/F$6/$A$11)))</f>
        <v/>
      </c>
      <c r="H45" s="113"/>
      <c r="I45" s="107" t="str">
        <f>IF(H45="","",IF(H45=0,"",(H45/H$6/$A$11)))</f>
        <v/>
      </c>
      <c r="J45" s="188"/>
    </row>
    <row r="46" spans="1:10" ht="33.6" customHeight="1" x14ac:dyDescent="0.25">
      <c r="A46" s="22" t="s">
        <v>134</v>
      </c>
      <c r="B46" s="109">
        <f>SUM(B43:B45)</f>
        <v>0</v>
      </c>
      <c r="C46" s="107" t="str">
        <f>IF(B46="","",IF(B46=0,"",(B46/B$6/$A$11)))</f>
        <v/>
      </c>
      <c r="D46" s="109">
        <f>SUM(D43:D45)</f>
        <v>0</v>
      </c>
      <c r="E46" s="107" t="str">
        <f>IF(D46="","",IF(D46=0,"",(D46/D$6/$A$11)))</f>
        <v/>
      </c>
      <c r="F46" s="109">
        <f>SUM(F43:F45)</f>
        <v>0</v>
      </c>
      <c r="G46" s="107" t="str">
        <f>IF(F46="","",IF(F46=0,"",(F46/F$6/$A$11)))</f>
        <v/>
      </c>
      <c r="H46" s="109">
        <f>SUM(H43:H45)</f>
        <v>0</v>
      </c>
      <c r="I46" s="107" t="str">
        <f>IF(H46="","",IF(H46=0,"",(H46/H$6/$A$11)))</f>
        <v/>
      </c>
    </row>
    <row r="47" spans="1:10" s="5" customFormat="1" ht="25.05" customHeight="1" x14ac:dyDescent="0.25">
      <c r="A47" s="92" t="s">
        <v>135</v>
      </c>
      <c r="B47" s="110"/>
      <c r="C47" s="110"/>
      <c r="D47" s="110"/>
      <c r="E47" s="110"/>
      <c r="F47" s="110"/>
      <c r="G47" s="110"/>
      <c r="H47" s="110"/>
      <c r="I47" s="110"/>
      <c r="J47" s="188"/>
    </row>
    <row r="48" spans="1:10" s="197" customFormat="1" ht="29.4" customHeight="1" x14ac:dyDescent="0.25">
      <c r="A48" s="28" t="s">
        <v>381</v>
      </c>
      <c r="B48" s="194"/>
      <c r="C48" s="107" t="str">
        <f t="shared" ref="C48:C57" si="8">IF(B48="","",IF(B48=0,"",(B48/B$6/$A$11)))</f>
        <v/>
      </c>
      <c r="D48" s="195"/>
      <c r="E48" s="107" t="str">
        <f t="shared" ref="E48:E57" si="9">IF(D48="","",IF(D48=0,"",(D48/D$6/$A$11)))</f>
        <v/>
      </c>
      <c r="F48" s="195"/>
      <c r="G48" s="107" t="str">
        <f t="shared" ref="G48:G57" si="10">IF(F48="","",IF(F48=0,"",(F48/F$6/$A$11)))</f>
        <v/>
      </c>
      <c r="H48" s="194"/>
      <c r="I48" s="107" t="str">
        <f t="shared" ref="I48:I57" si="11">IF(H48="","",IF(H48=0,"",(H48/H$6/$A$11)))</f>
        <v/>
      </c>
      <c r="J48" s="196"/>
    </row>
    <row r="49" spans="1:10" s="197" customFormat="1" ht="29.4" customHeight="1" x14ac:dyDescent="0.25">
      <c r="A49" s="28" t="s">
        <v>55</v>
      </c>
      <c r="B49" s="194"/>
      <c r="C49" s="107" t="str">
        <f t="shared" si="8"/>
        <v/>
      </c>
      <c r="D49" s="195"/>
      <c r="E49" s="107" t="str">
        <f t="shared" si="9"/>
        <v/>
      </c>
      <c r="F49" s="195"/>
      <c r="G49" s="107" t="str">
        <f t="shared" si="10"/>
        <v/>
      </c>
      <c r="H49" s="194"/>
      <c r="I49" s="107" t="str">
        <f t="shared" si="11"/>
        <v/>
      </c>
      <c r="J49" s="196"/>
    </row>
    <row r="50" spans="1:10" ht="30.6" customHeight="1" x14ac:dyDescent="0.25">
      <c r="A50" s="17" t="s">
        <v>136</v>
      </c>
      <c r="B50" s="113"/>
      <c r="C50" s="107" t="str">
        <f t="shared" si="8"/>
        <v/>
      </c>
      <c r="D50" s="113"/>
      <c r="E50" s="107" t="str">
        <f t="shared" si="9"/>
        <v/>
      </c>
      <c r="F50" s="113"/>
      <c r="G50" s="107" t="str">
        <f t="shared" si="10"/>
        <v/>
      </c>
      <c r="H50" s="113"/>
      <c r="I50" s="107" t="str">
        <f t="shared" si="11"/>
        <v/>
      </c>
    </row>
    <row r="51" spans="1:10" s="5" customFormat="1" ht="30.6" customHeight="1" x14ac:dyDescent="0.25">
      <c r="A51" s="17" t="s">
        <v>17</v>
      </c>
      <c r="B51" s="113"/>
      <c r="C51" s="107" t="str">
        <f t="shared" si="8"/>
        <v/>
      </c>
      <c r="D51" s="113"/>
      <c r="E51" s="107" t="str">
        <f t="shared" si="9"/>
        <v/>
      </c>
      <c r="F51" s="113"/>
      <c r="G51" s="107" t="str">
        <f t="shared" si="10"/>
        <v/>
      </c>
      <c r="H51" s="113"/>
      <c r="I51" s="107" t="str">
        <f t="shared" si="11"/>
        <v/>
      </c>
      <c r="J51" s="188"/>
    </row>
    <row r="52" spans="1:10" s="5" customFormat="1" ht="30.6" customHeight="1" x14ac:dyDescent="0.25">
      <c r="A52" s="178" t="s">
        <v>367</v>
      </c>
      <c r="B52" s="114"/>
      <c r="C52" s="107" t="str">
        <f t="shared" si="8"/>
        <v/>
      </c>
      <c r="D52" s="114"/>
      <c r="E52" s="107" t="str">
        <f t="shared" si="9"/>
        <v/>
      </c>
      <c r="F52" s="114"/>
      <c r="G52" s="107" t="str">
        <f t="shared" si="10"/>
        <v/>
      </c>
      <c r="H52" s="114"/>
      <c r="I52" s="107" t="str">
        <f t="shared" si="11"/>
        <v/>
      </c>
      <c r="J52" s="188"/>
    </row>
    <row r="53" spans="1:10" s="5" customFormat="1" ht="30.6" customHeight="1" x14ac:dyDescent="0.25">
      <c r="A53" s="26" t="s">
        <v>137</v>
      </c>
      <c r="B53" s="148">
        <f>SUM(B48:B52)</f>
        <v>0</v>
      </c>
      <c r="C53" s="107" t="str">
        <f t="shared" si="8"/>
        <v/>
      </c>
      <c r="D53" s="120">
        <f>SUM(D48:D52)</f>
        <v>0</v>
      </c>
      <c r="E53" s="107" t="str">
        <f t="shared" si="9"/>
        <v/>
      </c>
      <c r="F53" s="120">
        <f>SUM(F48:F52)</f>
        <v>0</v>
      </c>
      <c r="G53" s="107" t="str">
        <f t="shared" si="10"/>
        <v/>
      </c>
      <c r="H53" s="120">
        <f>SUM(H48:H52)</f>
        <v>0</v>
      </c>
      <c r="I53" s="107" t="str">
        <f t="shared" si="11"/>
        <v/>
      </c>
      <c r="J53" s="188"/>
    </row>
    <row r="54" spans="1:10" s="5" customFormat="1" ht="30.6" customHeight="1" thickBot="1" x14ac:dyDescent="0.3">
      <c r="A54" s="98" t="s">
        <v>352</v>
      </c>
      <c r="B54" s="115">
        <f>B41+B53</f>
        <v>0</v>
      </c>
      <c r="C54" s="116" t="str">
        <f t="shared" si="8"/>
        <v/>
      </c>
      <c r="D54" s="115">
        <f>D41+D53</f>
        <v>0</v>
      </c>
      <c r="E54" s="116" t="str">
        <f t="shared" si="9"/>
        <v/>
      </c>
      <c r="F54" s="115">
        <f>F41+F53</f>
        <v>0</v>
      </c>
      <c r="G54" s="116" t="str">
        <f t="shared" si="10"/>
        <v/>
      </c>
      <c r="H54" s="115">
        <f>H41+H53</f>
        <v>0</v>
      </c>
      <c r="I54" s="116" t="str">
        <f t="shared" si="11"/>
        <v/>
      </c>
      <c r="J54" s="188"/>
    </row>
    <row r="55" spans="1:10" s="5" customFormat="1" ht="35.4" customHeight="1" thickTop="1" x14ac:dyDescent="0.25">
      <c r="A55" s="93" t="s">
        <v>138</v>
      </c>
      <c r="B55" s="154">
        <f>B22+B46-B54</f>
        <v>0</v>
      </c>
      <c r="C55" s="117" t="str">
        <f t="shared" si="8"/>
        <v/>
      </c>
      <c r="D55" s="154">
        <f>D22+D46-D54</f>
        <v>0</v>
      </c>
      <c r="E55" s="117" t="str">
        <f t="shared" si="9"/>
        <v/>
      </c>
      <c r="F55" s="154">
        <f>F22+F46-F54</f>
        <v>0</v>
      </c>
      <c r="G55" s="117" t="str">
        <f t="shared" si="10"/>
        <v/>
      </c>
      <c r="H55" s="154">
        <f>H22+H46-H54</f>
        <v>0</v>
      </c>
      <c r="I55" s="117" t="str">
        <f t="shared" si="11"/>
        <v/>
      </c>
      <c r="J55" s="188"/>
    </row>
    <row r="56" spans="1:10" s="5" customFormat="1" ht="35.4" customHeight="1" x14ac:dyDescent="0.25">
      <c r="A56" s="90" t="s">
        <v>139</v>
      </c>
      <c r="B56" s="108"/>
      <c r="C56" s="107" t="str">
        <f t="shared" si="8"/>
        <v/>
      </c>
      <c r="D56" s="108"/>
      <c r="E56" s="107" t="str">
        <f t="shared" si="9"/>
        <v/>
      </c>
      <c r="F56" s="108"/>
      <c r="G56" s="107" t="str">
        <f t="shared" si="10"/>
        <v/>
      </c>
      <c r="H56" s="108"/>
      <c r="I56" s="107" t="str">
        <f t="shared" si="11"/>
        <v/>
      </c>
      <c r="J56" s="188"/>
    </row>
    <row r="57" spans="1:10" s="5" customFormat="1" ht="35.4" customHeight="1" x14ac:dyDescent="0.25">
      <c r="A57" s="90" t="s">
        <v>140</v>
      </c>
      <c r="B57" s="155">
        <f>SUM(B55:B56)</f>
        <v>0</v>
      </c>
      <c r="C57" s="107" t="str">
        <f t="shared" si="8"/>
        <v/>
      </c>
      <c r="D57" s="155">
        <f>SUM(D55:D56)</f>
        <v>0</v>
      </c>
      <c r="E57" s="107" t="str">
        <f t="shared" si="9"/>
        <v/>
      </c>
      <c r="F57" s="155">
        <f>SUM(F55:F56)</f>
        <v>0</v>
      </c>
      <c r="G57" s="107" t="str">
        <f t="shared" si="10"/>
        <v/>
      </c>
      <c r="H57" s="155">
        <f>SUM(H55:H56)</f>
        <v>0</v>
      </c>
      <c r="I57" s="107" t="str">
        <f t="shared" si="11"/>
        <v/>
      </c>
      <c r="J57" s="188"/>
    </row>
    <row r="58" spans="1:10" s="5" customFormat="1" ht="48" customHeight="1" thickBot="1" x14ac:dyDescent="0.35">
      <c r="A58" s="72" t="s">
        <v>141</v>
      </c>
      <c r="B58" s="118"/>
      <c r="C58" s="118"/>
      <c r="D58" s="118"/>
      <c r="E58" s="118"/>
      <c r="F58" s="118"/>
      <c r="G58" s="118"/>
      <c r="H58" s="118"/>
      <c r="I58" s="118"/>
      <c r="J58" s="192"/>
    </row>
    <row r="59" spans="1:10" s="5" customFormat="1" ht="33.6" customHeight="1" thickTop="1" x14ac:dyDescent="0.25">
      <c r="A59" s="54" t="s">
        <v>142</v>
      </c>
      <c r="B59" s="110"/>
      <c r="C59" s="110" t="str">
        <f>IF(B59="","",IF(B59=0,"",(B59/$D$7/12)))</f>
        <v/>
      </c>
      <c r="D59" s="110"/>
      <c r="E59" s="110" t="str">
        <f>IF(D59="","",IF(D59=0,"",(D59/#REF!/12)))</f>
        <v/>
      </c>
      <c r="F59" s="110"/>
      <c r="G59" s="110" t="str">
        <f>IF(F59="","",IF(F59=0,"",(F59/$A$7/12)))</f>
        <v/>
      </c>
      <c r="H59" s="110"/>
      <c r="I59" s="110" t="str">
        <f>IF(H59="","",IF(H59=0,"",(H59/$A$7/12)))</f>
        <v/>
      </c>
      <c r="J59" s="188"/>
    </row>
    <row r="60" spans="1:10" s="5" customFormat="1" ht="30" customHeight="1" x14ac:dyDescent="0.25">
      <c r="A60" s="17" t="s">
        <v>141</v>
      </c>
      <c r="B60" s="107">
        <f>B86+B100-B91-B62-B63-B64</f>
        <v>0</v>
      </c>
      <c r="C60" s="107" t="str">
        <f t="shared" ref="C60:C65" si="12">IF(B60="","",IF(B60=0,"",(B60/B$6/$A$11)))</f>
        <v/>
      </c>
      <c r="D60" s="107">
        <f>D86+D100-D91-D62-D63-D64</f>
        <v>0</v>
      </c>
      <c r="E60" s="107" t="str">
        <f t="shared" ref="E60:E65" si="13">IF(D60="","",IF(D60=0,"",(D60/D$6/$A$11)))</f>
        <v/>
      </c>
      <c r="F60" s="107">
        <f>F86+F100-F91-F62-F63-F64</f>
        <v>0</v>
      </c>
      <c r="G60" s="107" t="str">
        <f t="shared" ref="G60:G65" si="14">IF(F60="","",IF(F60=0,"",(F60/F$6/$A$11)))</f>
        <v/>
      </c>
      <c r="H60" s="107">
        <f>H86+H100-H91-H62-H63-H64</f>
        <v>0</v>
      </c>
      <c r="I60" s="107" t="str">
        <f t="shared" ref="I60:I65" si="15">IF(H60="","",IF(H60=0,"",(H60/H$6/$A$11)))</f>
        <v/>
      </c>
      <c r="J60" s="188"/>
    </row>
    <row r="61" spans="1:10" s="5" customFormat="1" ht="30" customHeight="1" x14ac:dyDescent="0.25">
      <c r="A61" s="151" t="s">
        <v>62</v>
      </c>
      <c r="B61" s="153"/>
      <c r="C61" s="107" t="str">
        <f t="shared" si="12"/>
        <v/>
      </c>
      <c r="D61" s="153"/>
      <c r="E61" s="107" t="str">
        <f t="shared" si="13"/>
        <v/>
      </c>
      <c r="F61" s="153"/>
      <c r="G61" s="107" t="str">
        <f t="shared" si="14"/>
        <v/>
      </c>
      <c r="H61" s="153"/>
      <c r="I61" s="107" t="str">
        <f t="shared" si="15"/>
        <v/>
      </c>
      <c r="J61" s="188"/>
    </row>
    <row r="62" spans="1:10" s="6" customFormat="1" ht="30" customHeight="1" x14ac:dyDescent="0.25">
      <c r="A62" s="17" t="s">
        <v>56</v>
      </c>
      <c r="B62" s="119"/>
      <c r="C62" s="107" t="str">
        <f t="shared" si="12"/>
        <v/>
      </c>
      <c r="D62" s="119"/>
      <c r="E62" s="107" t="str">
        <f t="shared" si="13"/>
        <v/>
      </c>
      <c r="F62" s="119"/>
      <c r="G62" s="107" t="str">
        <f t="shared" si="14"/>
        <v/>
      </c>
      <c r="H62" s="119"/>
      <c r="I62" s="107" t="str">
        <f t="shared" si="15"/>
        <v/>
      </c>
      <c r="J62" s="188"/>
    </row>
    <row r="63" spans="1:10" s="5" customFormat="1" ht="30" customHeight="1" x14ac:dyDescent="0.25">
      <c r="A63" s="17" t="s">
        <v>0</v>
      </c>
      <c r="B63" s="119"/>
      <c r="C63" s="107" t="str">
        <f t="shared" si="12"/>
        <v/>
      </c>
      <c r="D63" s="119"/>
      <c r="E63" s="107" t="str">
        <f t="shared" si="13"/>
        <v/>
      </c>
      <c r="F63" s="119"/>
      <c r="G63" s="107" t="str">
        <f t="shared" si="14"/>
        <v/>
      </c>
      <c r="H63" s="119"/>
      <c r="I63" s="107" t="str">
        <f t="shared" si="15"/>
        <v/>
      </c>
      <c r="J63" s="188"/>
    </row>
    <row r="64" spans="1:10" s="5" customFormat="1" ht="30" customHeight="1" x14ac:dyDescent="0.25">
      <c r="A64" s="23" t="s">
        <v>124</v>
      </c>
      <c r="B64" s="119"/>
      <c r="C64" s="107" t="str">
        <f t="shared" si="12"/>
        <v/>
      </c>
      <c r="D64" s="119"/>
      <c r="E64" s="107" t="str">
        <f t="shared" si="13"/>
        <v/>
      </c>
      <c r="F64" s="119"/>
      <c r="G64" s="107" t="str">
        <f t="shared" si="14"/>
        <v/>
      </c>
      <c r="H64" s="119"/>
      <c r="I64" s="107" t="str">
        <f t="shared" si="15"/>
        <v/>
      </c>
      <c r="J64" s="188"/>
    </row>
    <row r="65" spans="1:10" s="5" customFormat="1" ht="30" customHeight="1" x14ac:dyDescent="0.25">
      <c r="A65" s="20" t="s">
        <v>143</v>
      </c>
      <c r="B65" s="109">
        <f>SUM(B60:B64)</f>
        <v>0</v>
      </c>
      <c r="C65" s="107" t="str">
        <f t="shared" si="12"/>
        <v/>
      </c>
      <c r="D65" s="109">
        <f>SUM(D60:D64)</f>
        <v>0</v>
      </c>
      <c r="E65" s="107" t="str">
        <f t="shared" si="13"/>
        <v/>
      </c>
      <c r="F65" s="109">
        <f>SUM(F60:F64)</f>
        <v>0</v>
      </c>
      <c r="G65" s="107" t="str">
        <f t="shared" si="14"/>
        <v/>
      </c>
      <c r="H65" s="109">
        <f>SUM(H60:H64)</f>
        <v>0</v>
      </c>
      <c r="I65" s="107" t="str">
        <f t="shared" si="15"/>
        <v/>
      </c>
      <c r="J65" s="188"/>
    </row>
    <row r="66" spans="1:10" s="3" customFormat="1" ht="64.2" customHeight="1" x14ac:dyDescent="0.25">
      <c r="A66" s="54" t="s">
        <v>144</v>
      </c>
      <c r="B66" s="110"/>
      <c r="C66" s="110"/>
      <c r="D66" s="152"/>
      <c r="E66" s="110"/>
      <c r="F66" s="110"/>
      <c r="G66" s="110"/>
      <c r="H66" s="110"/>
      <c r="I66" s="110"/>
      <c r="J66" s="188"/>
    </row>
    <row r="67" spans="1:10" s="5" customFormat="1" ht="25.05" customHeight="1" x14ac:dyDescent="0.25">
      <c r="A67" s="24" t="s">
        <v>127</v>
      </c>
      <c r="B67" s="108"/>
      <c r="C67" s="107" t="str">
        <f t="shared" ref="C67:C86" si="16">IF(B67="","",IF(B67=0,"",(B67/B$6/$A$11)))</f>
        <v/>
      </c>
      <c r="D67" s="108"/>
      <c r="E67" s="107" t="str">
        <f t="shared" ref="E67:E86" si="17">IF(D67="","",IF(D67=0,"",(D67/D$6/$A$11)))</f>
        <v/>
      </c>
      <c r="F67" s="108"/>
      <c r="G67" s="107" t="str">
        <f t="shared" ref="G67:G86" si="18">IF(F67="","",IF(F67=0,"",(F67/F$6/$A$11)))</f>
        <v/>
      </c>
      <c r="H67" s="108"/>
      <c r="I67" s="107" t="str">
        <f t="shared" ref="I67:I86" si="19">IF(H67="","",IF(H67=0,"",(H67/H$6/$A$11)))</f>
        <v/>
      </c>
      <c r="J67" s="188"/>
    </row>
    <row r="68" spans="1:10" s="5" customFormat="1" ht="25.05" customHeight="1" x14ac:dyDescent="0.25">
      <c r="A68" s="24" t="s">
        <v>1</v>
      </c>
      <c r="B68" s="119"/>
      <c r="C68" s="107" t="str">
        <f t="shared" si="16"/>
        <v/>
      </c>
      <c r="D68" s="119"/>
      <c r="E68" s="107" t="str">
        <f t="shared" si="17"/>
        <v/>
      </c>
      <c r="F68" s="119"/>
      <c r="G68" s="107" t="str">
        <f t="shared" si="18"/>
        <v/>
      </c>
      <c r="H68" s="119"/>
      <c r="I68" s="107" t="str">
        <f t="shared" si="19"/>
        <v/>
      </c>
      <c r="J68" s="188"/>
    </row>
    <row r="69" spans="1:10" s="5" customFormat="1" ht="25.05" customHeight="1" x14ac:dyDescent="0.25">
      <c r="A69" s="17" t="s">
        <v>128</v>
      </c>
      <c r="B69" s="119"/>
      <c r="C69" s="107" t="str">
        <f t="shared" si="16"/>
        <v/>
      </c>
      <c r="D69" s="119"/>
      <c r="E69" s="107" t="str">
        <f t="shared" si="17"/>
        <v/>
      </c>
      <c r="F69" s="119"/>
      <c r="G69" s="107" t="str">
        <f t="shared" si="18"/>
        <v/>
      </c>
      <c r="H69" s="119"/>
      <c r="I69" s="107" t="str">
        <f t="shared" si="19"/>
        <v/>
      </c>
      <c r="J69" s="188"/>
    </row>
    <row r="70" spans="1:10" s="5" customFormat="1" ht="25.05" customHeight="1" x14ac:dyDescent="0.25">
      <c r="A70" s="24" t="s">
        <v>2</v>
      </c>
      <c r="B70" s="119"/>
      <c r="C70" s="107" t="str">
        <f t="shared" si="16"/>
        <v/>
      </c>
      <c r="D70" s="119"/>
      <c r="E70" s="107" t="str">
        <f t="shared" si="17"/>
        <v/>
      </c>
      <c r="F70" s="119"/>
      <c r="G70" s="107" t="str">
        <f t="shared" si="18"/>
        <v/>
      </c>
      <c r="H70" s="119"/>
      <c r="I70" s="107" t="str">
        <f t="shared" si="19"/>
        <v/>
      </c>
      <c r="J70" s="188"/>
    </row>
    <row r="71" spans="1:10" s="5" customFormat="1" ht="25.05" customHeight="1" x14ac:dyDescent="0.25">
      <c r="A71" s="24" t="s">
        <v>3</v>
      </c>
      <c r="B71" s="119"/>
      <c r="C71" s="107" t="str">
        <f t="shared" si="16"/>
        <v/>
      </c>
      <c r="D71" s="119"/>
      <c r="E71" s="107" t="str">
        <f t="shared" si="17"/>
        <v/>
      </c>
      <c r="F71" s="119"/>
      <c r="G71" s="107" t="str">
        <f t="shared" si="18"/>
        <v/>
      </c>
      <c r="H71" s="119"/>
      <c r="I71" s="107" t="str">
        <f t="shared" si="19"/>
        <v/>
      </c>
      <c r="J71" s="188"/>
    </row>
    <row r="72" spans="1:10" ht="36.6" customHeight="1" x14ac:dyDescent="0.25">
      <c r="A72" s="24" t="s">
        <v>4</v>
      </c>
      <c r="B72" s="119"/>
      <c r="C72" s="107" t="str">
        <f t="shared" si="16"/>
        <v/>
      </c>
      <c r="D72" s="119"/>
      <c r="E72" s="107" t="str">
        <f t="shared" si="17"/>
        <v/>
      </c>
      <c r="F72" s="119"/>
      <c r="G72" s="107" t="str">
        <f t="shared" si="18"/>
        <v/>
      </c>
      <c r="H72" s="119"/>
      <c r="I72" s="107" t="str">
        <f t="shared" si="19"/>
        <v/>
      </c>
    </row>
    <row r="73" spans="1:10" s="5" customFormat="1" ht="25.05" customHeight="1" x14ac:dyDescent="0.25">
      <c r="A73" s="24" t="s">
        <v>5</v>
      </c>
      <c r="B73" s="119"/>
      <c r="C73" s="107" t="str">
        <f t="shared" si="16"/>
        <v/>
      </c>
      <c r="D73" s="119"/>
      <c r="E73" s="107" t="str">
        <f t="shared" si="17"/>
        <v/>
      </c>
      <c r="F73" s="119"/>
      <c r="G73" s="107" t="str">
        <f t="shared" si="18"/>
        <v/>
      </c>
      <c r="H73" s="119"/>
      <c r="I73" s="107" t="str">
        <f t="shared" si="19"/>
        <v/>
      </c>
      <c r="J73" s="188"/>
    </row>
    <row r="74" spans="1:10" s="5" customFormat="1" ht="31.2" customHeight="1" x14ac:dyDescent="0.25">
      <c r="A74" s="24" t="s">
        <v>6</v>
      </c>
      <c r="B74" s="119"/>
      <c r="C74" s="107" t="str">
        <f t="shared" si="16"/>
        <v/>
      </c>
      <c r="D74" s="119"/>
      <c r="E74" s="107" t="str">
        <f t="shared" si="17"/>
        <v/>
      </c>
      <c r="F74" s="119"/>
      <c r="G74" s="107" t="str">
        <f t="shared" si="18"/>
        <v/>
      </c>
      <c r="H74" s="119"/>
      <c r="I74" s="107" t="str">
        <f t="shared" si="19"/>
        <v/>
      </c>
      <c r="J74" s="188"/>
    </row>
    <row r="75" spans="1:10" s="5" customFormat="1" ht="25.05" customHeight="1" x14ac:dyDescent="0.25">
      <c r="A75" s="24" t="s">
        <v>7</v>
      </c>
      <c r="B75" s="119"/>
      <c r="C75" s="107" t="str">
        <f t="shared" si="16"/>
        <v/>
      </c>
      <c r="D75" s="119"/>
      <c r="E75" s="107" t="str">
        <f t="shared" si="17"/>
        <v/>
      </c>
      <c r="F75" s="119"/>
      <c r="G75" s="107" t="str">
        <f t="shared" si="18"/>
        <v/>
      </c>
      <c r="H75" s="119"/>
      <c r="I75" s="107" t="str">
        <f t="shared" si="19"/>
        <v/>
      </c>
      <c r="J75" s="188"/>
    </row>
    <row r="76" spans="1:10" s="5" customFormat="1" ht="25.05" customHeight="1" x14ac:dyDescent="0.25">
      <c r="A76" s="24" t="s">
        <v>8</v>
      </c>
      <c r="B76" s="119"/>
      <c r="C76" s="107" t="str">
        <f t="shared" si="16"/>
        <v/>
      </c>
      <c r="D76" s="119"/>
      <c r="E76" s="107" t="str">
        <f t="shared" si="17"/>
        <v/>
      </c>
      <c r="F76" s="119"/>
      <c r="G76" s="107" t="str">
        <f t="shared" si="18"/>
        <v/>
      </c>
      <c r="H76" s="119"/>
      <c r="I76" s="107" t="str">
        <f t="shared" si="19"/>
        <v/>
      </c>
      <c r="J76" s="188"/>
    </row>
    <row r="77" spans="1:10" s="5" customFormat="1" ht="33" customHeight="1" x14ac:dyDescent="0.25">
      <c r="A77" s="24" t="s">
        <v>9</v>
      </c>
      <c r="B77" s="119"/>
      <c r="C77" s="107" t="str">
        <f t="shared" si="16"/>
        <v/>
      </c>
      <c r="D77" s="119"/>
      <c r="E77" s="107" t="str">
        <f t="shared" si="17"/>
        <v/>
      </c>
      <c r="F77" s="119"/>
      <c r="G77" s="107" t="str">
        <f t="shared" si="18"/>
        <v/>
      </c>
      <c r="H77" s="119"/>
      <c r="I77" s="107" t="str">
        <f t="shared" si="19"/>
        <v/>
      </c>
      <c r="J77" s="188"/>
    </row>
    <row r="78" spans="1:10" s="5" customFormat="1" ht="34.200000000000003" customHeight="1" x14ac:dyDescent="0.25">
      <c r="A78" s="24" t="s">
        <v>145</v>
      </c>
      <c r="B78" s="119"/>
      <c r="C78" s="107" t="str">
        <f t="shared" si="16"/>
        <v/>
      </c>
      <c r="D78" s="119"/>
      <c r="E78" s="107" t="str">
        <f t="shared" si="17"/>
        <v/>
      </c>
      <c r="F78" s="119"/>
      <c r="G78" s="107" t="str">
        <f t="shared" si="18"/>
        <v/>
      </c>
      <c r="H78" s="119"/>
      <c r="I78" s="107" t="str">
        <f t="shared" si="19"/>
        <v/>
      </c>
      <c r="J78" s="192"/>
    </row>
    <row r="79" spans="1:10" s="5" customFormat="1" ht="25.05" customHeight="1" x14ac:dyDescent="0.25">
      <c r="A79" s="24" t="s">
        <v>10</v>
      </c>
      <c r="B79" s="119"/>
      <c r="C79" s="107" t="str">
        <f t="shared" si="16"/>
        <v/>
      </c>
      <c r="D79" s="119"/>
      <c r="E79" s="107" t="str">
        <f t="shared" si="17"/>
        <v/>
      </c>
      <c r="F79" s="119"/>
      <c r="G79" s="107" t="str">
        <f t="shared" si="18"/>
        <v/>
      </c>
      <c r="H79" s="119"/>
      <c r="I79" s="107" t="str">
        <f t="shared" si="19"/>
        <v/>
      </c>
      <c r="J79" s="188"/>
    </row>
    <row r="80" spans="1:10" s="5" customFormat="1" ht="25.05" customHeight="1" x14ac:dyDescent="0.25">
      <c r="A80" s="17" t="s">
        <v>146</v>
      </c>
      <c r="B80" s="119"/>
      <c r="C80" s="107" t="str">
        <f t="shared" si="16"/>
        <v/>
      </c>
      <c r="D80" s="119"/>
      <c r="E80" s="107" t="str">
        <f t="shared" si="17"/>
        <v/>
      </c>
      <c r="F80" s="119"/>
      <c r="G80" s="107" t="str">
        <f t="shared" si="18"/>
        <v/>
      </c>
      <c r="H80" s="119"/>
      <c r="I80" s="107" t="str">
        <f t="shared" si="19"/>
        <v/>
      </c>
      <c r="J80" s="188"/>
    </row>
    <row r="81" spans="1:10" s="5" customFormat="1" ht="33.6" customHeight="1" x14ac:dyDescent="0.25">
      <c r="A81" s="24" t="s">
        <v>38</v>
      </c>
      <c r="B81" s="119"/>
      <c r="C81" s="107" t="str">
        <f t="shared" si="16"/>
        <v/>
      </c>
      <c r="D81" s="119"/>
      <c r="E81" s="107" t="str">
        <f t="shared" si="17"/>
        <v/>
      </c>
      <c r="F81" s="119"/>
      <c r="G81" s="107" t="str">
        <f t="shared" si="18"/>
        <v/>
      </c>
      <c r="H81" s="119"/>
      <c r="I81" s="107" t="str">
        <f t="shared" si="19"/>
        <v/>
      </c>
      <c r="J81" s="188"/>
    </row>
    <row r="82" spans="1:10" s="6" customFormat="1" ht="25.05" customHeight="1" x14ac:dyDescent="0.25">
      <c r="A82" s="25" t="s">
        <v>53</v>
      </c>
      <c r="B82" s="119"/>
      <c r="C82" s="107" t="str">
        <f t="shared" si="16"/>
        <v/>
      </c>
      <c r="D82" s="119"/>
      <c r="E82" s="107" t="str">
        <f t="shared" si="17"/>
        <v/>
      </c>
      <c r="F82" s="119"/>
      <c r="G82" s="107" t="str">
        <f t="shared" si="18"/>
        <v/>
      </c>
      <c r="H82" s="119"/>
      <c r="I82" s="107" t="str">
        <f t="shared" si="19"/>
        <v/>
      </c>
      <c r="J82" s="188"/>
    </row>
    <row r="83" spans="1:10" s="5" customFormat="1" ht="24.45" customHeight="1" x14ac:dyDescent="0.25">
      <c r="A83" s="21" t="s">
        <v>11</v>
      </c>
      <c r="B83" s="119"/>
      <c r="C83" s="107" t="str">
        <f t="shared" si="16"/>
        <v/>
      </c>
      <c r="D83" s="119"/>
      <c r="E83" s="107" t="str">
        <f t="shared" si="17"/>
        <v/>
      </c>
      <c r="F83" s="119"/>
      <c r="G83" s="107" t="str">
        <f t="shared" si="18"/>
        <v/>
      </c>
      <c r="H83" s="119"/>
      <c r="I83" s="107" t="str">
        <f t="shared" si="19"/>
        <v/>
      </c>
      <c r="J83" s="188"/>
    </row>
    <row r="84" spans="1:10" s="5" customFormat="1" ht="32.4" customHeight="1" x14ac:dyDescent="0.25">
      <c r="A84" s="26" t="s">
        <v>84</v>
      </c>
      <c r="B84" s="120">
        <f>SUM(B67:B83)</f>
        <v>0</v>
      </c>
      <c r="C84" s="107" t="str">
        <f t="shared" si="16"/>
        <v/>
      </c>
      <c r="D84" s="120">
        <f>SUM(D67:D83)</f>
        <v>0</v>
      </c>
      <c r="E84" s="107" t="str">
        <f t="shared" si="17"/>
        <v/>
      </c>
      <c r="F84" s="120">
        <f>SUM(F67:F83)</f>
        <v>0</v>
      </c>
      <c r="G84" s="107" t="str">
        <f t="shared" si="18"/>
        <v/>
      </c>
      <c r="H84" s="120">
        <f>SUM(H67:H83)</f>
        <v>0</v>
      </c>
      <c r="I84" s="107" t="str">
        <f t="shared" si="19"/>
        <v/>
      </c>
      <c r="J84" s="188"/>
    </row>
    <row r="85" spans="1:10" s="5" customFormat="1" ht="32.4" customHeight="1" x14ac:dyDescent="0.25">
      <c r="A85" s="55" t="s">
        <v>147</v>
      </c>
      <c r="B85" s="119"/>
      <c r="C85" s="107" t="str">
        <f t="shared" si="16"/>
        <v/>
      </c>
      <c r="D85" s="121"/>
      <c r="E85" s="107" t="str">
        <f t="shared" si="17"/>
        <v/>
      </c>
      <c r="F85" s="121"/>
      <c r="G85" s="107" t="str">
        <f t="shared" si="18"/>
        <v/>
      </c>
      <c r="H85" s="121"/>
      <c r="I85" s="107" t="str">
        <f t="shared" si="19"/>
        <v/>
      </c>
      <c r="J85" s="188"/>
    </row>
    <row r="86" spans="1:10" s="8" customFormat="1" ht="32.4" customHeight="1" x14ac:dyDescent="0.25">
      <c r="A86" s="26" t="s">
        <v>148</v>
      </c>
      <c r="B86" s="120">
        <f>SUM(B84:B85)</f>
        <v>0</v>
      </c>
      <c r="C86" s="107" t="str">
        <f t="shared" si="16"/>
        <v/>
      </c>
      <c r="D86" s="120">
        <f>SUM(D84:D85)</f>
        <v>0</v>
      </c>
      <c r="E86" s="107" t="str">
        <f t="shared" si="17"/>
        <v/>
      </c>
      <c r="F86" s="120">
        <f>SUM(F84:F85)</f>
        <v>0</v>
      </c>
      <c r="G86" s="107" t="str">
        <f t="shared" si="18"/>
        <v/>
      </c>
      <c r="H86" s="120">
        <f>SUM(H84:H85)</f>
        <v>0</v>
      </c>
      <c r="I86" s="107" t="str">
        <f t="shared" si="19"/>
        <v/>
      </c>
      <c r="J86" s="188"/>
    </row>
    <row r="87" spans="1:10" s="5" customFormat="1" ht="25.05" customHeight="1" x14ac:dyDescent="0.25">
      <c r="A87" s="54" t="s">
        <v>149</v>
      </c>
      <c r="B87" s="110"/>
      <c r="C87" s="110"/>
      <c r="D87" s="110"/>
      <c r="E87" s="110"/>
      <c r="F87" s="110"/>
      <c r="G87" s="110"/>
      <c r="H87" s="110"/>
      <c r="I87" s="110"/>
      <c r="J87" s="188"/>
    </row>
    <row r="88" spans="1:10" s="5" customFormat="1" ht="31.2" customHeight="1" x14ac:dyDescent="0.25">
      <c r="A88" s="17" t="s">
        <v>132</v>
      </c>
      <c r="B88" s="113"/>
      <c r="C88" s="107" t="str">
        <f>IF(B88="","",IF(B88=0,"",(B88/B$6/$A$11)))</f>
        <v/>
      </c>
      <c r="D88" s="113"/>
      <c r="E88" s="107" t="str">
        <f>IF(D88="","",IF(D88=0,"",(D88/D$6/$A$11)))</f>
        <v/>
      </c>
      <c r="F88" s="113"/>
      <c r="G88" s="107" t="str">
        <f>IF(F88="","",IF(F88=0,"",(F88/F$6/$A$11)))</f>
        <v/>
      </c>
      <c r="H88" s="113"/>
      <c r="I88" s="107" t="str">
        <f>IF(H88="","",IF(H88=0,"",(H88/H$6/$A$11)))</f>
        <v/>
      </c>
      <c r="J88" s="188"/>
    </row>
    <row r="89" spans="1:10" s="5" customFormat="1" ht="31.2" customHeight="1" x14ac:dyDescent="0.25">
      <c r="A89" s="17" t="s">
        <v>133</v>
      </c>
      <c r="B89" s="113"/>
      <c r="C89" s="107" t="str">
        <f>IF(B89="","",IF(B89=0,"",(B89/B$6/$A$11)))</f>
        <v/>
      </c>
      <c r="D89" s="113"/>
      <c r="E89" s="107" t="str">
        <f>IF(D89="","",IF(D89=0,"",(D89/D$6/$A$11)))</f>
        <v/>
      </c>
      <c r="F89" s="113"/>
      <c r="G89" s="107" t="str">
        <f>IF(F89="","",IF(F89=0,"",(F89/F$6/$A$11)))</f>
        <v/>
      </c>
      <c r="H89" s="113"/>
      <c r="I89" s="107" t="str">
        <f>IF(H89="","",IF(H89=0,"",(H89/H$6/$A$11)))</f>
        <v/>
      </c>
      <c r="J89" s="188"/>
    </row>
    <row r="90" spans="1:10" s="5" customFormat="1" ht="31.2" customHeight="1" x14ac:dyDescent="0.25">
      <c r="A90" s="21" t="s">
        <v>18</v>
      </c>
      <c r="B90" s="113"/>
      <c r="C90" s="107" t="str">
        <f>IF(B90="","",IF(B90=0,"",(B90/B$6/$A$11)))</f>
        <v/>
      </c>
      <c r="D90" s="113"/>
      <c r="E90" s="107" t="str">
        <f>IF(D90="","",IF(D90=0,"",(D90/D$6/$A$11)))</f>
        <v/>
      </c>
      <c r="F90" s="113"/>
      <c r="G90" s="107" t="str">
        <f>IF(F90="","",IF(F90=0,"",(F90/F$6/$A$11)))</f>
        <v/>
      </c>
      <c r="H90" s="113"/>
      <c r="I90" s="107" t="str">
        <f>IF(H90="","",IF(H90=0,"",(H90/H$6/$A$11)))</f>
        <v/>
      </c>
      <c r="J90" s="188"/>
    </row>
    <row r="91" spans="1:10" s="5" customFormat="1" ht="25.05" customHeight="1" x14ac:dyDescent="0.25">
      <c r="A91" s="22" t="s">
        <v>134</v>
      </c>
      <c r="B91" s="109">
        <f>SUM(B88:B90)</f>
        <v>0</v>
      </c>
      <c r="C91" s="107" t="str">
        <f>IF(B91="","",IF(B91=0,"",(B91/B$6/$A$11)))</f>
        <v/>
      </c>
      <c r="D91" s="109">
        <f>SUM(D88:D90)</f>
        <v>0</v>
      </c>
      <c r="E91" s="107" t="str">
        <f>IF(D91="","",IF(D91=0,"",(D91/D$6/$A$11)))</f>
        <v/>
      </c>
      <c r="F91" s="109">
        <f>SUM(F88:F90)</f>
        <v>0</v>
      </c>
      <c r="G91" s="107" t="str">
        <f>IF(F91="","",IF(F91=0,"",(F91/F$6/$A$11)))</f>
        <v/>
      </c>
      <c r="H91" s="109">
        <f>SUM(H88:H90)</f>
        <v>0</v>
      </c>
      <c r="I91" s="107" t="str">
        <f>IF(H91="","",IF(H91=0,"",(H91/H$6/$A$11)))</f>
        <v/>
      </c>
      <c r="J91" s="188"/>
    </row>
    <row r="92" spans="1:10" ht="33" customHeight="1" x14ac:dyDescent="0.25">
      <c r="A92" s="92" t="s">
        <v>150</v>
      </c>
      <c r="B92" s="110"/>
      <c r="C92" s="110"/>
      <c r="D92" s="110"/>
      <c r="E92" s="110"/>
      <c r="F92" s="110"/>
      <c r="G92" s="110"/>
      <c r="H92" s="110"/>
      <c r="I92" s="110"/>
    </row>
    <row r="93" spans="1:10" s="197" customFormat="1" ht="30" customHeight="1" x14ac:dyDescent="0.25">
      <c r="A93" s="28" t="s">
        <v>381</v>
      </c>
      <c r="B93" s="194"/>
      <c r="C93" s="107" t="str">
        <f t="shared" ref="C93:C104" si="20">IF(B93="","",IF(B93=0,"",(B93/B$6/$A$11)))</f>
        <v/>
      </c>
      <c r="D93" s="195"/>
      <c r="E93" s="107" t="str">
        <f t="shared" ref="E93:E104" si="21">IF(D93="","",IF(D93=0,"",(D93/D$6/$A$11)))</f>
        <v/>
      </c>
      <c r="F93" s="195"/>
      <c r="G93" s="107" t="str">
        <f t="shared" ref="G93:G104" si="22">IF(F93="","",IF(F93=0,"",(F93/F$6/$A$11)))</f>
        <v/>
      </c>
      <c r="H93" s="194"/>
      <c r="I93" s="107" t="str">
        <f t="shared" ref="I93:I104" si="23">IF(H93="","",IF(H93=0,"",(H93/H$6/$A$11)))</f>
        <v/>
      </c>
      <c r="J93" s="196"/>
    </row>
    <row r="94" spans="1:10" s="197" customFormat="1" ht="30" customHeight="1" x14ac:dyDescent="0.25">
      <c r="A94" s="28" t="s">
        <v>55</v>
      </c>
      <c r="B94" s="194"/>
      <c r="C94" s="107" t="str">
        <f t="shared" si="20"/>
        <v/>
      </c>
      <c r="D94" s="195"/>
      <c r="E94" s="107" t="str">
        <f t="shared" si="21"/>
        <v/>
      </c>
      <c r="F94" s="195"/>
      <c r="G94" s="107" t="str">
        <f t="shared" si="22"/>
        <v/>
      </c>
      <c r="H94" s="194"/>
      <c r="I94" s="107" t="str">
        <f t="shared" si="23"/>
        <v/>
      </c>
      <c r="J94" s="196"/>
    </row>
    <row r="95" spans="1:10" s="5" customFormat="1" ht="32.4" customHeight="1" x14ac:dyDescent="0.25">
      <c r="A95" s="17" t="s">
        <v>136</v>
      </c>
      <c r="B95" s="113"/>
      <c r="C95" s="107" t="str">
        <f t="shared" si="20"/>
        <v/>
      </c>
      <c r="D95" s="113"/>
      <c r="E95" s="107" t="str">
        <f t="shared" si="21"/>
        <v/>
      </c>
      <c r="F95" s="113"/>
      <c r="G95" s="107" t="str">
        <f t="shared" si="22"/>
        <v/>
      </c>
      <c r="H95" s="113"/>
      <c r="I95" s="107" t="str">
        <f t="shared" si="23"/>
        <v/>
      </c>
      <c r="J95" s="188"/>
    </row>
    <row r="96" spans="1:10" s="5" customFormat="1" ht="32.4" customHeight="1" x14ac:dyDescent="0.25">
      <c r="A96" s="17" t="s">
        <v>17</v>
      </c>
      <c r="B96" s="113"/>
      <c r="C96" s="107" t="str">
        <f t="shared" si="20"/>
        <v/>
      </c>
      <c r="D96" s="113"/>
      <c r="E96" s="107" t="str">
        <f t="shared" si="21"/>
        <v/>
      </c>
      <c r="F96" s="113"/>
      <c r="G96" s="107" t="str">
        <f t="shared" si="22"/>
        <v/>
      </c>
      <c r="H96" s="113"/>
      <c r="I96" s="107" t="str">
        <f t="shared" si="23"/>
        <v/>
      </c>
      <c r="J96" s="188"/>
    </row>
    <row r="97" spans="1:10" s="5" customFormat="1" ht="32.4" customHeight="1" x14ac:dyDescent="0.25">
      <c r="A97" s="21" t="s">
        <v>367</v>
      </c>
      <c r="B97" s="113"/>
      <c r="C97" s="107" t="str">
        <f t="shared" si="20"/>
        <v/>
      </c>
      <c r="D97" s="113"/>
      <c r="E97" s="107" t="str">
        <f t="shared" si="21"/>
        <v/>
      </c>
      <c r="F97" s="113"/>
      <c r="G97" s="107" t="str">
        <f t="shared" si="22"/>
        <v/>
      </c>
      <c r="H97" s="113"/>
      <c r="I97" s="107" t="str">
        <f t="shared" si="23"/>
        <v/>
      </c>
      <c r="J97" s="188"/>
    </row>
    <row r="98" spans="1:10" s="5" customFormat="1" ht="36" customHeight="1" x14ac:dyDescent="0.25">
      <c r="A98" s="26" t="s">
        <v>151</v>
      </c>
      <c r="B98" s="120">
        <f>SUM(B93:B97)</f>
        <v>0</v>
      </c>
      <c r="C98" s="107" t="str">
        <f t="shared" si="20"/>
        <v/>
      </c>
      <c r="D98" s="120">
        <f>SUM(D93:D97)</f>
        <v>0</v>
      </c>
      <c r="E98" s="107" t="str">
        <f t="shared" si="21"/>
        <v/>
      </c>
      <c r="F98" s="120">
        <f>SUM(F93:F97)</f>
        <v>0</v>
      </c>
      <c r="G98" s="107" t="str">
        <f t="shared" si="22"/>
        <v/>
      </c>
      <c r="H98" s="120">
        <f>SUM(H93:H97)</f>
        <v>0</v>
      </c>
      <c r="I98" s="107" t="str">
        <f t="shared" si="23"/>
        <v/>
      </c>
      <c r="J98" s="188"/>
    </row>
    <row r="99" spans="1:10" s="5" customFormat="1" ht="37.049999999999997" customHeight="1" x14ac:dyDescent="0.25">
      <c r="A99" s="55" t="s">
        <v>147</v>
      </c>
      <c r="B99" s="119"/>
      <c r="C99" s="107" t="str">
        <f t="shared" si="20"/>
        <v/>
      </c>
      <c r="D99" s="121"/>
      <c r="E99" s="107" t="str">
        <f t="shared" si="21"/>
        <v/>
      </c>
      <c r="F99" s="121"/>
      <c r="G99" s="107" t="str">
        <f t="shared" si="22"/>
        <v/>
      </c>
      <c r="H99" s="121"/>
      <c r="I99" s="107" t="str">
        <f t="shared" si="23"/>
        <v/>
      </c>
      <c r="J99" s="188"/>
    </row>
    <row r="100" spans="1:10" s="5" customFormat="1" ht="32.4" customHeight="1" x14ac:dyDescent="0.25">
      <c r="A100" s="26" t="s">
        <v>152</v>
      </c>
      <c r="B100" s="120">
        <f>SUM(B98:B99)</f>
        <v>0</v>
      </c>
      <c r="C100" s="107" t="str">
        <f t="shared" si="20"/>
        <v/>
      </c>
      <c r="D100" s="120">
        <f>SUM(D98:D99)</f>
        <v>0</v>
      </c>
      <c r="E100" s="107" t="str">
        <f t="shared" si="21"/>
        <v/>
      </c>
      <c r="F100" s="120">
        <f>SUM(F98:F99)</f>
        <v>0</v>
      </c>
      <c r="G100" s="107" t="str">
        <f t="shared" si="22"/>
        <v/>
      </c>
      <c r="H100" s="120">
        <f>SUM(H98:H99)</f>
        <v>0</v>
      </c>
      <c r="I100" s="107" t="str">
        <f t="shared" si="23"/>
        <v/>
      </c>
      <c r="J100" s="188"/>
    </row>
    <row r="101" spans="1:10" s="5" customFormat="1" ht="33" customHeight="1" thickBot="1" x14ac:dyDescent="0.3">
      <c r="A101" s="149" t="s">
        <v>353</v>
      </c>
      <c r="B101" s="150">
        <f>B86+B100</f>
        <v>0</v>
      </c>
      <c r="C101" s="116" t="str">
        <f t="shared" si="20"/>
        <v/>
      </c>
      <c r="D101" s="150">
        <f>D86+D100</f>
        <v>0</v>
      </c>
      <c r="E101" s="116" t="str">
        <f t="shared" si="21"/>
        <v/>
      </c>
      <c r="F101" s="150">
        <f>F86+F100</f>
        <v>0</v>
      </c>
      <c r="G101" s="116" t="str">
        <f t="shared" si="22"/>
        <v/>
      </c>
      <c r="H101" s="150">
        <f>H86+H100</f>
        <v>0</v>
      </c>
      <c r="I101" s="116" t="str">
        <f t="shared" si="23"/>
        <v/>
      </c>
      <c r="J101" s="188"/>
    </row>
    <row r="102" spans="1:10" s="5" customFormat="1" ht="36.450000000000003" customHeight="1" thickTop="1" x14ac:dyDescent="0.25">
      <c r="A102" s="93" t="s">
        <v>153</v>
      </c>
      <c r="B102" s="154">
        <f>B65+B91-B101</f>
        <v>0</v>
      </c>
      <c r="C102" s="117" t="str">
        <f t="shared" si="20"/>
        <v/>
      </c>
      <c r="D102" s="154">
        <f>D65+D91-D101</f>
        <v>0</v>
      </c>
      <c r="E102" s="117" t="str">
        <f t="shared" si="21"/>
        <v/>
      </c>
      <c r="F102" s="154">
        <f>F65+F91-F101</f>
        <v>0</v>
      </c>
      <c r="G102" s="117" t="str">
        <f t="shared" si="22"/>
        <v/>
      </c>
      <c r="H102" s="154">
        <f>H65+H91-H101</f>
        <v>0</v>
      </c>
      <c r="I102" s="117" t="str">
        <f t="shared" si="23"/>
        <v/>
      </c>
      <c r="J102" s="188"/>
    </row>
    <row r="103" spans="1:10" s="5" customFormat="1" ht="35.549999999999997" customHeight="1" x14ac:dyDescent="0.25">
      <c r="A103" s="91" t="s">
        <v>154</v>
      </c>
      <c r="B103" s="108"/>
      <c r="C103" s="107" t="str">
        <f t="shared" si="20"/>
        <v/>
      </c>
      <c r="D103" s="108"/>
      <c r="E103" s="107" t="str">
        <f t="shared" si="21"/>
        <v/>
      </c>
      <c r="F103" s="108"/>
      <c r="G103" s="107" t="str">
        <f t="shared" si="22"/>
        <v/>
      </c>
      <c r="H103" s="108"/>
      <c r="I103" s="107" t="str">
        <f t="shared" si="23"/>
        <v/>
      </c>
      <c r="J103" s="188"/>
    </row>
    <row r="104" spans="1:10" s="5" customFormat="1" ht="35.4" customHeight="1" x14ac:dyDescent="0.25">
      <c r="A104" s="91" t="s">
        <v>155</v>
      </c>
      <c r="B104" s="155">
        <f>SUM(B102:B103)</f>
        <v>0</v>
      </c>
      <c r="C104" s="107" t="str">
        <f t="shared" si="20"/>
        <v/>
      </c>
      <c r="D104" s="155">
        <f>SUM(D102:D103)</f>
        <v>0</v>
      </c>
      <c r="E104" s="107" t="str">
        <f t="shared" si="21"/>
        <v/>
      </c>
      <c r="F104" s="155">
        <f>SUM(F102:F103)</f>
        <v>0</v>
      </c>
      <c r="G104" s="107" t="str">
        <f t="shared" si="22"/>
        <v/>
      </c>
      <c r="H104" s="155">
        <f>SUM(H102:H103)</f>
        <v>0</v>
      </c>
      <c r="I104" s="107" t="str">
        <f t="shared" si="23"/>
        <v/>
      </c>
      <c r="J104" s="188"/>
    </row>
    <row r="105" spans="1:10" s="8" customFormat="1" ht="72" customHeight="1" thickBot="1" x14ac:dyDescent="0.35">
      <c r="A105" s="72" t="s">
        <v>28</v>
      </c>
      <c r="B105" s="118"/>
      <c r="C105" s="118" t="str">
        <f>IF(B105="","",IF(B105=0,"",(B105/$D$7/12)))</f>
        <v/>
      </c>
      <c r="D105" s="118"/>
      <c r="E105" s="118" t="str">
        <f>IF(D105="","",IF(D105=0,"",(D105/#REF!/12)))</f>
        <v/>
      </c>
      <c r="F105" s="118"/>
      <c r="G105" s="118" t="str">
        <f>IF(F105="","",IF(F105=0,"",(F105/$A$7/12)))</f>
        <v/>
      </c>
      <c r="H105" s="118"/>
      <c r="I105" s="118" t="str">
        <f>IF(H105="","",IF(H105=0,"",(H105/$A$7/12)))</f>
        <v/>
      </c>
      <c r="J105" s="188"/>
    </row>
    <row r="106" spans="1:10" s="9" customFormat="1" ht="37.200000000000003" customHeight="1" thickTop="1" x14ac:dyDescent="0.25">
      <c r="A106" s="56" t="s">
        <v>14</v>
      </c>
      <c r="B106" s="122"/>
      <c r="C106" s="110"/>
      <c r="D106" s="122"/>
      <c r="E106" s="110"/>
      <c r="F106" s="122"/>
      <c r="G106" s="110"/>
      <c r="H106" s="122"/>
      <c r="I106" s="110"/>
      <c r="J106" s="188"/>
    </row>
    <row r="107" spans="1:10" s="9" customFormat="1" ht="36.6" customHeight="1" x14ac:dyDescent="0.25">
      <c r="A107" s="17" t="s">
        <v>156</v>
      </c>
      <c r="B107" s="108"/>
      <c r="C107" s="107" t="str">
        <f>IF(B107="","",IF(B107=0,"",(B107/B$6/$A$11)))</f>
        <v/>
      </c>
      <c r="D107" s="108"/>
      <c r="E107" s="107" t="str">
        <f>IF(D107="","",IF(D107=0,"",(D107/D$6/$A$11)))</f>
        <v/>
      </c>
      <c r="F107" s="108"/>
      <c r="G107" s="107" t="str">
        <f>IF(F107="","",IF(F107=0,"",(F107/F$6/$A$11)))</f>
        <v/>
      </c>
      <c r="H107" s="108"/>
      <c r="I107" s="107" t="str">
        <f>IF(H107="","",IF(H107=0,"",(H107/H$6/$A$11)))</f>
        <v/>
      </c>
      <c r="J107" s="192"/>
    </row>
    <row r="108" spans="1:10" s="9" customFormat="1" ht="36.6" customHeight="1" x14ac:dyDescent="0.25">
      <c r="A108" s="17" t="s">
        <v>63</v>
      </c>
      <c r="B108" s="108"/>
      <c r="C108" s="107" t="str">
        <f>IF(B108="","",IF(B108=0,"",(B108/B$6/$A$11)))</f>
        <v/>
      </c>
      <c r="D108" s="108"/>
      <c r="E108" s="107" t="str">
        <f>IF(D108="","",IF(D108=0,"",(D108/D$6/$A$11)))</f>
        <v/>
      </c>
      <c r="F108" s="108"/>
      <c r="G108" s="107" t="str">
        <f>IF(F108="","",IF(F108=0,"",(F108/F$6/$A$11)))</f>
        <v/>
      </c>
      <c r="H108" s="108"/>
      <c r="I108" s="107" t="str">
        <f>IF(H108="","",IF(H108=0,"",(H108/H$6/$A$11)))</f>
        <v/>
      </c>
      <c r="J108" s="188"/>
    </row>
    <row r="109" spans="1:10" s="9" customFormat="1" ht="36.6" customHeight="1" x14ac:dyDescent="0.25">
      <c r="A109" s="27" t="s">
        <v>157</v>
      </c>
      <c r="B109" s="108"/>
      <c r="C109" s="107" t="str">
        <f>IF(B109="","",IF(B109=0,"",(B109/B$6/$A$11)))</f>
        <v/>
      </c>
      <c r="D109" s="108"/>
      <c r="E109" s="107" t="str">
        <f>IF(D109="","",IF(D109=0,"",(D109/D$6/$A$11)))</f>
        <v/>
      </c>
      <c r="F109" s="108"/>
      <c r="G109" s="107" t="str">
        <f>IF(F109="","",IF(F109=0,"",(F109/F$6/$A$11)))</f>
        <v/>
      </c>
      <c r="H109" s="108"/>
      <c r="I109" s="107" t="str">
        <f>IF(H109="","",IF(H109=0,"",(H109/H$6/$A$11)))</f>
        <v/>
      </c>
      <c r="J109" s="188"/>
    </row>
    <row r="110" spans="1:10" s="9" customFormat="1" ht="36.6" customHeight="1" x14ac:dyDescent="0.25">
      <c r="A110" s="22" t="s">
        <v>83</v>
      </c>
      <c r="B110" s="109">
        <f>SUM(B107:B109)</f>
        <v>0</v>
      </c>
      <c r="C110" s="107" t="str">
        <f>IF(B110="","",IF(B110=0,"",(B110/B$6/$A$11)))</f>
        <v/>
      </c>
      <c r="D110" s="109">
        <f>SUM(D107:D109)</f>
        <v>0</v>
      </c>
      <c r="E110" s="107" t="str">
        <f>IF(D110="","",IF(D110=0,"",(D110/D$6/$A$11)))</f>
        <v/>
      </c>
      <c r="F110" s="109">
        <f>SUM(F107:F109)</f>
        <v>0</v>
      </c>
      <c r="G110" s="107" t="str">
        <f>IF(F110="","",IF(F110=0,"",(F110/F$6/$A$11)))</f>
        <v/>
      </c>
      <c r="H110" s="109">
        <f>SUM(H107:H109)</f>
        <v>0</v>
      </c>
      <c r="I110" s="107" t="str">
        <f>IF(H110="","",IF(H110=0,"",(H110/H$6/$A$11)))</f>
        <v/>
      </c>
      <c r="J110" s="188"/>
    </row>
    <row r="111" spans="1:10" s="9" customFormat="1" ht="37.5" customHeight="1" x14ac:dyDescent="0.25">
      <c r="A111" s="58" t="s">
        <v>15</v>
      </c>
      <c r="B111" s="110"/>
      <c r="C111" s="110"/>
      <c r="D111" s="110"/>
      <c r="E111" s="110"/>
      <c r="F111" s="110"/>
      <c r="G111" s="110"/>
      <c r="H111" s="110"/>
      <c r="I111" s="110"/>
      <c r="J111" s="188"/>
    </row>
    <row r="112" spans="1:10" s="10" customFormat="1" ht="31.8" customHeight="1" x14ac:dyDescent="0.25">
      <c r="A112" s="17" t="s">
        <v>36</v>
      </c>
      <c r="B112" s="119"/>
      <c r="C112" s="107" t="str">
        <f t="shared" ref="C112:C121" si="24">IF(B112="","",IF(B112=0,"",(B112/B$6/$A$11)))</f>
        <v/>
      </c>
      <c r="D112" s="119"/>
      <c r="E112" s="107" t="str">
        <f t="shared" ref="E112:E121" si="25">IF(D112="","",IF(D112=0,"",(D112/D$6/$A$11)))</f>
        <v/>
      </c>
      <c r="F112" s="119"/>
      <c r="G112" s="107" t="str">
        <f t="shared" ref="G112:G121" si="26">IF(F112="","",IF(F112=0,"",(F112/F$6/$A$11)))</f>
        <v/>
      </c>
      <c r="H112" s="119"/>
      <c r="I112" s="107" t="str">
        <f t="shared" ref="I112:I121" si="27">IF(H112="","",IF(H112=0,"",(H112/H$6/$A$11)))</f>
        <v/>
      </c>
      <c r="J112" s="188"/>
    </row>
    <row r="113" spans="1:10" s="3" customFormat="1" ht="31.8" customHeight="1" x14ac:dyDescent="0.25">
      <c r="A113" s="17" t="s">
        <v>37</v>
      </c>
      <c r="B113" s="119"/>
      <c r="C113" s="107" t="str">
        <f t="shared" si="24"/>
        <v/>
      </c>
      <c r="D113" s="119"/>
      <c r="E113" s="107" t="str">
        <f t="shared" si="25"/>
        <v/>
      </c>
      <c r="F113" s="119"/>
      <c r="G113" s="107" t="str">
        <f t="shared" si="26"/>
        <v/>
      </c>
      <c r="H113" s="119"/>
      <c r="I113" s="107" t="str">
        <f t="shared" si="27"/>
        <v/>
      </c>
      <c r="J113" s="188"/>
    </row>
    <row r="114" spans="1:10" s="5" customFormat="1" ht="31.8" customHeight="1" x14ac:dyDescent="0.25">
      <c r="A114" s="17" t="s">
        <v>38</v>
      </c>
      <c r="B114" s="119"/>
      <c r="C114" s="107" t="str">
        <f t="shared" si="24"/>
        <v/>
      </c>
      <c r="D114" s="119"/>
      <c r="E114" s="107" t="str">
        <f t="shared" si="25"/>
        <v/>
      </c>
      <c r="F114" s="119"/>
      <c r="G114" s="107" t="str">
        <f t="shared" si="26"/>
        <v/>
      </c>
      <c r="H114" s="119"/>
      <c r="I114" s="107" t="str">
        <f t="shared" si="27"/>
        <v/>
      </c>
      <c r="J114" s="188"/>
    </row>
    <row r="115" spans="1:10" s="5" customFormat="1" ht="31.8" customHeight="1" x14ac:dyDescent="0.25">
      <c r="A115" s="27" t="s">
        <v>158</v>
      </c>
      <c r="B115" s="119"/>
      <c r="C115" s="107" t="str">
        <f t="shared" si="24"/>
        <v/>
      </c>
      <c r="D115" s="119"/>
      <c r="E115" s="107" t="str">
        <f t="shared" si="25"/>
        <v/>
      </c>
      <c r="F115" s="119"/>
      <c r="G115" s="107" t="str">
        <f t="shared" si="26"/>
        <v/>
      </c>
      <c r="H115" s="119"/>
      <c r="I115" s="107" t="str">
        <f t="shared" si="27"/>
        <v/>
      </c>
      <c r="J115" s="188"/>
    </row>
    <row r="116" spans="1:10" s="5" customFormat="1" ht="34.200000000000003" customHeight="1" x14ac:dyDescent="0.25">
      <c r="A116" s="26" t="s">
        <v>159</v>
      </c>
      <c r="B116" s="120">
        <f>SUM(B112:B115)</f>
        <v>0</v>
      </c>
      <c r="C116" s="107" t="str">
        <f t="shared" si="24"/>
        <v/>
      </c>
      <c r="D116" s="120">
        <f>SUM(D112:D115)</f>
        <v>0</v>
      </c>
      <c r="E116" s="107" t="str">
        <f t="shared" si="25"/>
        <v/>
      </c>
      <c r="F116" s="120">
        <f>SUM(F112:F115)</f>
        <v>0</v>
      </c>
      <c r="G116" s="107" t="str">
        <f t="shared" si="26"/>
        <v/>
      </c>
      <c r="H116" s="120">
        <f>SUM(H112:H115)</f>
        <v>0</v>
      </c>
      <c r="I116" s="107" t="str">
        <f t="shared" si="27"/>
        <v/>
      </c>
      <c r="J116" s="192"/>
    </row>
    <row r="117" spans="1:10" ht="36.6" customHeight="1" x14ac:dyDescent="0.25">
      <c r="A117" s="55" t="s">
        <v>147</v>
      </c>
      <c r="B117" s="119"/>
      <c r="C117" s="112" t="str">
        <f t="shared" si="24"/>
        <v/>
      </c>
      <c r="D117" s="121"/>
      <c r="E117" s="112" t="str">
        <f t="shared" si="25"/>
        <v/>
      </c>
      <c r="F117" s="121"/>
      <c r="G117" s="112" t="str">
        <f t="shared" si="26"/>
        <v/>
      </c>
      <c r="H117" s="121"/>
      <c r="I117" s="112" t="str">
        <f t="shared" si="27"/>
        <v/>
      </c>
    </row>
    <row r="118" spans="1:10" s="5" customFormat="1" ht="43.8" customHeight="1" thickBot="1" x14ac:dyDescent="0.3">
      <c r="A118" s="99" t="s">
        <v>160</v>
      </c>
      <c r="B118" s="115">
        <f>SUM(B116:B117)</f>
        <v>0</v>
      </c>
      <c r="C118" s="116" t="str">
        <f t="shared" si="24"/>
        <v/>
      </c>
      <c r="D118" s="115">
        <f>SUM(D116:D117)</f>
        <v>0</v>
      </c>
      <c r="E118" s="116" t="str">
        <f t="shared" si="25"/>
        <v/>
      </c>
      <c r="F118" s="115">
        <f>SUM(F116:F117)</f>
        <v>0</v>
      </c>
      <c r="G118" s="116" t="str">
        <f t="shared" si="26"/>
        <v/>
      </c>
      <c r="H118" s="115">
        <f>SUM(H116:H117)</f>
        <v>0</v>
      </c>
      <c r="I118" s="116" t="str">
        <f t="shared" si="27"/>
        <v/>
      </c>
      <c r="J118" s="188"/>
    </row>
    <row r="119" spans="1:10" s="5" customFormat="1" ht="43.8" customHeight="1" thickTop="1" x14ac:dyDescent="0.25">
      <c r="A119" s="94" t="s">
        <v>161</v>
      </c>
      <c r="B119" s="154">
        <f>B110-B118</f>
        <v>0</v>
      </c>
      <c r="C119" s="117" t="str">
        <f t="shared" si="24"/>
        <v/>
      </c>
      <c r="D119" s="154">
        <f>D110-D118</f>
        <v>0</v>
      </c>
      <c r="E119" s="117" t="str">
        <f t="shared" si="25"/>
        <v/>
      </c>
      <c r="F119" s="154">
        <f>F110-F118</f>
        <v>0</v>
      </c>
      <c r="G119" s="117" t="str">
        <f t="shared" si="26"/>
        <v/>
      </c>
      <c r="H119" s="154">
        <f>H110-H118</f>
        <v>0</v>
      </c>
      <c r="I119" s="117" t="str">
        <f t="shared" si="27"/>
        <v/>
      </c>
      <c r="J119" s="188"/>
    </row>
    <row r="120" spans="1:10" s="5" customFormat="1" ht="43.8" customHeight="1" x14ac:dyDescent="0.25">
      <c r="A120" s="90" t="s">
        <v>162</v>
      </c>
      <c r="B120" s="108"/>
      <c r="C120" s="107" t="str">
        <f t="shared" si="24"/>
        <v/>
      </c>
      <c r="D120" s="108"/>
      <c r="E120" s="107" t="str">
        <f t="shared" si="25"/>
        <v/>
      </c>
      <c r="F120" s="108"/>
      <c r="G120" s="107" t="str">
        <f t="shared" si="26"/>
        <v/>
      </c>
      <c r="H120" s="108"/>
      <c r="I120" s="107" t="str">
        <f t="shared" si="27"/>
        <v/>
      </c>
      <c r="J120" s="188"/>
    </row>
    <row r="121" spans="1:10" s="6" customFormat="1" ht="43.8" customHeight="1" x14ac:dyDescent="0.25">
      <c r="A121" s="90" t="s">
        <v>163</v>
      </c>
      <c r="B121" s="155">
        <f>SUM(B119:B120)</f>
        <v>0</v>
      </c>
      <c r="C121" s="107" t="str">
        <f t="shared" si="24"/>
        <v/>
      </c>
      <c r="D121" s="155">
        <f>SUM(D119:D120)</f>
        <v>0</v>
      </c>
      <c r="E121" s="107" t="str">
        <f t="shared" si="25"/>
        <v/>
      </c>
      <c r="F121" s="155">
        <f>SUM(F119:F120)</f>
        <v>0</v>
      </c>
      <c r="G121" s="107" t="str">
        <f t="shared" si="26"/>
        <v/>
      </c>
      <c r="H121" s="155">
        <f>SUM(H119:H120)</f>
        <v>0</v>
      </c>
      <c r="I121" s="107" t="str">
        <f t="shared" si="27"/>
        <v/>
      </c>
      <c r="J121" s="188"/>
    </row>
    <row r="122" spans="1:10" s="11" customFormat="1" ht="61.2" customHeight="1" thickBot="1" x14ac:dyDescent="0.35">
      <c r="A122" s="72" t="s">
        <v>164</v>
      </c>
      <c r="B122" s="118"/>
      <c r="C122" s="118" t="str">
        <f>IF(B122="","",IF(B122=0,"",(B122/$D$7/12)))</f>
        <v/>
      </c>
      <c r="D122" s="118"/>
      <c r="E122" s="118" t="str">
        <f>IF(D122="","",IF(D122=0,"",(D122/#REF!/12)))</f>
        <v/>
      </c>
      <c r="F122" s="118"/>
      <c r="G122" s="118" t="str">
        <f>IF(F122="","",IF(F122=0,"",(F122/$A$7/12)))</f>
        <v/>
      </c>
      <c r="H122" s="118"/>
      <c r="I122" s="118" t="str">
        <f>IF(H122="","",IF(H122=0,"",(H122/$A$7/12)))</f>
        <v/>
      </c>
      <c r="J122" s="188"/>
    </row>
    <row r="123" spans="1:10" s="3" customFormat="1" ht="47.4" customHeight="1" thickTop="1" x14ac:dyDescent="0.25">
      <c r="A123" s="56" t="s">
        <v>14</v>
      </c>
      <c r="B123" s="110"/>
      <c r="C123" s="110" t="str">
        <f>IF(B123="","",IF(B123=0,"",(B123/$D$7/12)))</f>
        <v/>
      </c>
      <c r="D123" s="110"/>
      <c r="E123" s="110" t="str">
        <f>IF(D123="","",IF(D123=0,"",(D123/#REF!/12)))</f>
        <v/>
      </c>
      <c r="F123" s="110"/>
      <c r="G123" s="110" t="str">
        <f>IF(F123="","",IF(F123=0,"",(F123/$A$7/12)))</f>
        <v/>
      </c>
      <c r="H123" s="110"/>
      <c r="I123" s="110" t="str">
        <f>IF(H123="","",IF(H123=0,"",(H123/$A$7/12)))</f>
        <v/>
      </c>
      <c r="J123" s="188"/>
    </row>
    <row r="124" spans="1:10" s="5" customFormat="1" ht="34.200000000000003" customHeight="1" x14ac:dyDescent="0.25">
      <c r="A124" s="17" t="s">
        <v>165</v>
      </c>
      <c r="B124" s="108"/>
      <c r="C124" s="107" t="str">
        <f>IF(B124="","",IF(B124=0,"",(B124/B$6/$A$11)))</f>
        <v/>
      </c>
      <c r="D124" s="108"/>
      <c r="E124" s="107" t="str">
        <f>IF(D124="","",IF(D124=0,"",(D124/D$6/$A$11)))</f>
        <v/>
      </c>
      <c r="F124" s="108"/>
      <c r="G124" s="107" t="str">
        <f>IF(F124="","",IF(F124=0,"",(F124/F$6/$A$11)))</f>
        <v/>
      </c>
      <c r="H124" s="108"/>
      <c r="I124" s="107" t="str">
        <f>IF(H124="","",IF(H124=0,"",(H124/H$6/$A$11)))</f>
        <v/>
      </c>
      <c r="J124" s="188"/>
    </row>
    <row r="125" spans="1:10" s="5" customFormat="1" ht="34.200000000000003" customHeight="1" x14ac:dyDescent="0.25">
      <c r="A125" s="17" t="s">
        <v>166</v>
      </c>
      <c r="B125" s="108"/>
      <c r="C125" s="107" t="str">
        <f>IF(B125="","",IF(B125=0,"",(B125/B$6/$A$11)))</f>
        <v/>
      </c>
      <c r="D125" s="108"/>
      <c r="E125" s="107" t="str">
        <f>IF(D125="","",IF(D125=0,"",(D125/D$6/$A$11)))</f>
        <v/>
      </c>
      <c r="F125" s="108"/>
      <c r="G125" s="107" t="str">
        <f>IF(F125="","",IF(F125=0,"",(F125/F$6/$A$11)))</f>
        <v/>
      </c>
      <c r="H125" s="108"/>
      <c r="I125" s="107" t="str">
        <f>IF(H125="","",IF(H125=0,"",(H125/H$6/$A$11)))</f>
        <v/>
      </c>
      <c r="J125" s="188"/>
    </row>
    <row r="126" spans="1:10" s="5" customFormat="1" ht="34.200000000000003" customHeight="1" x14ac:dyDescent="0.25">
      <c r="A126" s="21" t="s">
        <v>167</v>
      </c>
      <c r="B126" s="108"/>
      <c r="C126" s="107" t="str">
        <f>IF(B126="","",IF(B126=0,"",(B126/B$6/$A$11)))</f>
        <v/>
      </c>
      <c r="D126" s="108"/>
      <c r="E126" s="107" t="str">
        <f>IF(D126="","",IF(D126=0,"",(D126/D$6/$A$11)))</f>
        <v/>
      </c>
      <c r="F126" s="108"/>
      <c r="G126" s="107" t="str">
        <f>IF(F126="","",IF(F126=0,"",(F126/F$6/$A$11)))</f>
        <v/>
      </c>
      <c r="H126" s="108"/>
      <c r="I126" s="107" t="str">
        <f>IF(H126="","",IF(H126=0,"",(H126/H$6/$A$11)))</f>
        <v/>
      </c>
      <c r="J126" s="188"/>
    </row>
    <row r="127" spans="1:10" s="11" customFormat="1" ht="28.2" customHeight="1" x14ac:dyDescent="0.25">
      <c r="A127" s="22" t="s">
        <v>83</v>
      </c>
      <c r="B127" s="109">
        <f>SUM(B124:B126)</f>
        <v>0</v>
      </c>
      <c r="C127" s="107" t="str">
        <f>IF(B127="","",IF(B127=0,"",(B127/B$6/$A$11)))</f>
        <v/>
      </c>
      <c r="D127" s="109">
        <f>SUM(D124:D126)</f>
        <v>0</v>
      </c>
      <c r="E127" s="107" t="str">
        <f>IF(D127="","",IF(D127=0,"",(D127/D$6/$A$11)))</f>
        <v/>
      </c>
      <c r="F127" s="109">
        <f>SUM(F124:F126)</f>
        <v>0</v>
      </c>
      <c r="G127" s="107" t="str">
        <f>IF(F127="","",IF(F127=0,"",(F127/F$6/$A$11)))</f>
        <v/>
      </c>
      <c r="H127" s="109">
        <f>SUM(H124:H126)</f>
        <v>0</v>
      </c>
      <c r="I127" s="107" t="str">
        <f>IF(H127="","",IF(H127=0,"",(H127/H$6/$A$11)))</f>
        <v/>
      </c>
      <c r="J127" s="188"/>
    </row>
    <row r="128" spans="1:10" s="3" customFormat="1" ht="32.4" customHeight="1" x14ac:dyDescent="0.25">
      <c r="A128" s="95" t="s">
        <v>15</v>
      </c>
      <c r="B128" s="110"/>
      <c r="C128" s="110"/>
      <c r="D128" s="110"/>
      <c r="E128" s="110"/>
      <c r="F128" s="110"/>
      <c r="G128" s="110"/>
      <c r="H128" s="110"/>
      <c r="I128" s="110"/>
      <c r="J128" s="188"/>
    </row>
    <row r="129" spans="1:11" s="5" customFormat="1" ht="32.4" customHeight="1" x14ac:dyDescent="0.25">
      <c r="A129" s="25" t="s">
        <v>136</v>
      </c>
      <c r="B129" s="119"/>
      <c r="C129" s="107" t="str">
        <f t="shared" ref="C129:C136" si="28">IF(B129="","",IF(B129=0,"",(B129/B$6/$A$11)))</f>
        <v/>
      </c>
      <c r="D129" s="119"/>
      <c r="E129" s="107" t="str">
        <f t="shared" ref="E129:E136" si="29">IF(D129="","",IF(D129=0,"",(D129/D$6/$A$11)))</f>
        <v/>
      </c>
      <c r="F129" s="119"/>
      <c r="G129" s="107" t="str">
        <f t="shared" ref="G129:G136" si="30">IF(F129="","",IF(F129=0,"",(F129/F$6/$A$11)))</f>
        <v/>
      </c>
      <c r="H129" s="119"/>
      <c r="I129" s="107" t="str">
        <f t="shared" ref="I129:I136" si="31">IF(H129="","",IF(H129=0,"",(H129/H$6/$A$11)))</f>
        <v/>
      </c>
      <c r="J129" s="188"/>
    </row>
    <row r="130" spans="1:11" s="5" customFormat="1" ht="32.4" customHeight="1" x14ac:dyDescent="0.25">
      <c r="A130" s="21" t="s">
        <v>168</v>
      </c>
      <c r="B130" s="119"/>
      <c r="C130" s="107" t="str">
        <f t="shared" si="28"/>
        <v/>
      </c>
      <c r="D130" s="119"/>
      <c r="E130" s="107" t="str">
        <f t="shared" si="29"/>
        <v/>
      </c>
      <c r="F130" s="119"/>
      <c r="G130" s="107" t="str">
        <f t="shared" si="30"/>
        <v/>
      </c>
      <c r="H130" s="119"/>
      <c r="I130" s="107" t="str">
        <f t="shared" si="31"/>
        <v/>
      </c>
      <c r="J130" s="188"/>
    </row>
    <row r="131" spans="1:11" s="11" customFormat="1" ht="32.4" customHeight="1" x14ac:dyDescent="0.25">
      <c r="A131" s="22" t="s">
        <v>86</v>
      </c>
      <c r="B131" s="120">
        <f>SUM(B129:B130)</f>
        <v>0</v>
      </c>
      <c r="C131" s="107" t="str">
        <f t="shared" si="28"/>
        <v/>
      </c>
      <c r="D131" s="120">
        <f>SUM(D129:D130)</f>
        <v>0</v>
      </c>
      <c r="E131" s="107" t="str">
        <f t="shared" si="29"/>
        <v/>
      </c>
      <c r="F131" s="120">
        <f>SUM(F129:F130)</f>
        <v>0</v>
      </c>
      <c r="G131" s="107" t="str">
        <f t="shared" si="30"/>
        <v/>
      </c>
      <c r="H131" s="120">
        <f>SUM(H129:H130)</f>
        <v>0</v>
      </c>
      <c r="I131" s="107" t="str">
        <f t="shared" si="31"/>
        <v/>
      </c>
      <c r="J131" s="188"/>
    </row>
    <row r="132" spans="1:11" s="3" customFormat="1" ht="36" customHeight="1" x14ac:dyDescent="0.25">
      <c r="A132" s="55" t="s">
        <v>147</v>
      </c>
      <c r="B132" s="119"/>
      <c r="C132" s="112" t="str">
        <f t="shared" si="28"/>
        <v/>
      </c>
      <c r="D132" s="121"/>
      <c r="E132" s="112" t="str">
        <f t="shared" si="29"/>
        <v/>
      </c>
      <c r="F132" s="121"/>
      <c r="G132" s="112" t="str">
        <f t="shared" si="30"/>
        <v/>
      </c>
      <c r="H132" s="121"/>
      <c r="I132" s="112" t="str">
        <f t="shared" si="31"/>
        <v/>
      </c>
      <c r="J132" s="188"/>
    </row>
    <row r="133" spans="1:11" s="5" customFormat="1" ht="34.799999999999997" customHeight="1" thickBot="1" x14ac:dyDescent="0.3">
      <c r="A133" s="99" t="s">
        <v>169</v>
      </c>
      <c r="B133" s="115">
        <f>SUM(B131:B132)</f>
        <v>0</v>
      </c>
      <c r="C133" s="116" t="str">
        <f t="shared" si="28"/>
        <v/>
      </c>
      <c r="D133" s="115">
        <f>SUM(D131:D132)</f>
        <v>0</v>
      </c>
      <c r="E133" s="116" t="str">
        <f t="shared" si="29"/>
        <v/>
      </c>
      <c r="F133" s="115">
        <f>SUM(F131:F132)</f>
        <v>0</v>
      </c>
      <c r="G133" s="116" t="str">
        <f t="shared" si="30"/>
        <v/>
      </c>
      <c r="H133" s="115">
        <f>SUM(H131:H132)</f>
        <v>0</v>
      </c>
      <c r="I133" s="116" t="str">
        <f t="shared" si="31"/>
        <v/>
      </c>
      <c r="J133" s="188"/>
    </row>
    <row r="134" spans="1:11" s="5" customFormat="1" ht="34.799999999999997" customHeight="1" thickTop="1" x14ac:dyDescent="0.25">
      <c r="A134" s="96" t="s">
        <v>170</v>
      </c>
      <c r="B134" s="154">
        <f>B127-B133</f>
        <v>0</v>
      </c>
      <c r="C134" s="117" t="str">
        <f t="shared" si="28"/>
        <v/>
      </c>
      <c r="D134" s="154">
        <f>D127-D133</f>
        <v>0</v>
      </c>
      <c r="E134" s="117" t="str">
        <f t="shared" si="29"/>
        <v/>
      </c>
      <c r="F134" s="154">
        <f>F127-F133</f>
        <v>0</v>
      </c>
      <c r="G134" s="117" t="str">
        <f t="shared" si="30"/>
        <v/>
      </c>
      <c r="H134" s="154">
        <f>H127-H133</f>
        <v>0</v>
      </c>
      <c r="I134" s="117" t="str">
        <f t="shared" si="31"/>
        <v/>
      </c>
      <c r="J134" s="188"/>
    </row>
    <row r="135" spans="1:11" s="5" customFormat="1" ht="34.799999999999997" customHeight="1" x14ac:dyDescent="0.25">
      <c r="A135" s="90" t="s">
        <v>171</v>
      </c>
      <c r="B135" s="108"/>
      <c r="C135" s="107" t="str">
        <f t="shared" si="28"/>
        <v/>
      </c>
      <c r="D135" s="108"/>
      <c r="E135" s="107" t="str">
        <f t="shared" si="29"/>
        <v/>
      </c>
      <c r="F135" s="108"/>
      <c r="G135" s="107" t="str">
        <f t="shared" si="30"/>
        <v/>
      </c>
      <c r="H135" s="108"/>
      <c r="I135" s="107" t="str">
        <f t="shared" si="31"/>
        <v/>
      </c>
      <c r="J135" s="188"/>
    </row>
    <row r="136" spans="1:11" ht="34.799999999999997" customHeight="1" x14ac:dyDescent="0.25">
      <c r="A136" s="90" t="s">
        <v>172</v>
      </c>
      <c r="B136" s="155">
        <f>SUM(B134:B135)</f>
        <v>0</v>
      </c>
      <c r="C136" s="107" t="str">
        <f t="shared" si="28"/>
        <v/>
      </c>
      <c r="D136" s="155">
        <f>SUM(D134:D135)</f>
        <v>0</v>
      </c>
      <c r="E136" s="107" t="str">
        <f t="shared" si="29"/>
        <v/>
      </c>
      <c r="F136" s="155">
        <f>SUM(F134:F135)</f>
        <v>0</v>
      </c>
      <c r="G136" s="107" t="str">
        <f t="shared" si="30"/>
        <v/>
      </c>
      <c r="H136" s="155">
        <f>SUM(H134:H135)</f>
        <v>0</v>
      </c>
      <c r="I136" s="107" t="str">
        <f t="shared" si="31"/>
        <v/>
      </c>
      <c r="K136" s="4"/>
    </row>
    <row r="137" spans="1:11" s="5" customFormat="1" ht="50.4" customHeight="1" thickBot="1" x14ac:dyDescent="0.35">
      <c r="A137" s="72" t="s">
        <v>173</v>
      </c>
      <c r="B137" s="118"/>
      <c r="C137" s="118"/>
      <c r="D137" s="118"/>
      <c r="E137" s="118"/>
      <c r="F137" s="118"/>
      <c r="G137" s="118"/>
      <c r="H137" s="118"/>
      <c r="I137" s="118"/>
      <c r="J137" s="188"/>
    </row>
    <row r="138" spans="1:11" s="5" customFormat="1" ht="25.05" customHeight="1" thickTop="1" x14ac:dyDescent="0.25">
      <c r="A138" s="56" t="s">
        <v>14</v>
      </c>
      <c r="B138" s="110"/>
      <c r="C138" s="110" t="str">
        <f>IF(B138="","",IF(B138=0,"",(B138/$D$7/12)))</f>
        <v/>
      </c>
      <c r="D138" s="110"/>
      <c r="E138" s="110" t="str">
        <f>IF(D138="","",IF(D138=0,"",(D138/#REF!/12)))</f>
        <v/>
      </c>
      <c r="F138" s="110"/>
      <c r="G138" s="110" t="str">
        <f>IF(F138="","",IF(F138=0,"",(F138/$A$7/12)))</f>
        <v/>
      </c>
      <c r="H138" s="110"/>
      <c r="I138" s="110" t="str">
        <f>IF(H138="","",IF(H138=0,"",(H138/$A$7/12)))</f>
        <v/>
      </c>
      <c r="J138" s="188"/>
    </row>
    <row r="139" spans="1:11" ht="36" customHeight="1" x14ac:dyDescent="0.25">
      <c r="A139" s="17" t="s">
        <v>174</v>
      </c>
      <c r="B139" s="108"/>
      <c r="C139" s="107" t="str">
        <f>IF(B139="","",IF(B139=0,"",(B139/B$6/$A$11)))</f>
        <v/>
      </c>
      <c r="D139" s="108"/>
      <c r="E139" s="107" t="str">
        <f>IF(D139="","",IF(D139=0,"",(D139/D$6/$A$11)))</f>
        <v/>
      </c>
      <c r="F139" s="108"/>
      <c r="G139" s="107" t="str">
        <f>IF(F139="","",IF(F139=0,"",(F139/F$6/$A$11)))</f>
        <v/>
      </c>
      <c r="H139" s="108"/>
      <c r="I139" s="107" t="str">
        <f>IF(H139="","",IF(H139=0,"",(H139/H$6/$A$11)))</f>
        <v/>
      </c>
    </row>
    <row r="140" spans="1:11" s="5" customFormat="1" ht="36" customHeight="1" x14ac:dyDescent="0.25">
      <c r="A140" s="17" t="s">
        <v>175</v>
      </c>
      <c r="B140" s="108"/>
      <c r="C140" s="107" t="str">
        <f>IF(B140="","",IF(B140=0,"",(B140/B$6/$A$11)))</f>
        <v/>
      </c>
      <c r="D140" s="108"/>
      <c r="E140" s="107" t="str">
        <f>IF(D140="","",IF(D140=0,"",(D140/D$6/$A$11)))</f>
        <v/>
      </c>
      <c r="F140" s="108"/>
      <c r="G140" s="107" t="str">
        <f>IF(F140="","",IF(F140=0,"",(F140/F$6/$A$11)))</f>
        <v/>
      </c>
      <c r="H140" s="108"/>
      <c r="I140" s="107" t="str">
        <f>IF(H140="","",IF(H140=0,"",(H140/H$6/$A$11)))</f>
        <v/>
      </c>
      <c r="J140" s="188"/>
    </row>
    <row r="141" spans="1:11" s="5" customFormat="1" ht="36" customHeight="1" x14ac:dyDescent="0.25">
      <c r="A141" s="17" t="s">
        <v>167</v>
      </c>
      <c r="B141" s="108"/>
      <c r="C141" s="107" t="str">
        <f>IF(B141="","",IF(B141=0,"",(B141/B$6/$A$11)))</f>
        <v/>
      </c>
      <c r="D141" s="108"/>
      <c r="E141" s="107" t="str">
        <f>IF(D141="","",IF(D141=0,"",(D141/D$6/$A$11)))</f>
        <v/>
      </c>
      <c r="F141" s="108"/>
      <c r="G141" s="107" t="str">
        <f>IF(F141="","",IF(F141=0,"",(F141/F$6/$A$11)))</f>
        <v/>
      </c>
      <c r="H141" s="108"/>
      <c r="I141" s="107" t="str">
        <f>IF(H141="","",IF(H141=0,"",(H141/H$6/$A$11)))</f>
        <v/>
      </c>
      <c r="J141" s="188"/>
    </row>
    <row r="142" spans="1:11" s="5" customFormat="1" ht="36" customHeight="1" x14ac:dyDescent="0.25">
      <c r="A142" s="27" t="s">
        <v>176</v>
      </c>
      <c r="B142" s="108"/>
      <c r="C142" s="107" t="str">
        <f>IF(B142="","",IF(B142=0,"",(B142/B$6/$A$11)))</f>
        <v/>
      </c>
      <c r="D142" s="108"/>
      <c r="E142" s="107" t="str">
        <f>IF(D142="","",IF(D142=0,"",(D142/D$6/$A$11)))</f>
        <v/>
      </c>
      <c r="F142" s="108"/>
      <c r="G142" s="107" t="str">
        <f>IF(F142="","",IF(F142=0,"",(F142/F$6/$A$11)))</f>
        <v/>
      </c>
      <c r="H142" s="108"/>
      <c r="I142" s="107" t="str">
        <f>IF(H142="","",IF(H142=0,"",(H142/H$6/$A$11)))</f>
        <v/>
      </c>
      <c r="J142" s="188"/>
    </row>
    <row r="143" spans="1:11" s="5" customFormat="1" ht="30.6" customHeight="1" x14ac:dyDescent="0.25">
      <c r="A143" s="22" t="s">
        <v>83</v>
      </c>
      <c r="B143" s="109">
        <f>SUM(B139:B142)</f>
        <v>0</v>
      </c>
      <c r="C143" s="107" t="str">
        <f>IF(B143="","",IF(B143=0,"",(B143/B$6/$A$11)))</f>
        <v/>
      </c>
      <c r="D143" s="109">
        <f>SUM(D139:D142)</f>
        <v>0</v>
      </c>
      <c r="E143" s="107" t="str">
        <f>IF(D143="","",IF(D143=0,"",(D143/D$6/$A$11)))</f>
        <v/>
      </c>
      <c r="F143" s="109">
        <f>SUM(F139:F142)</f>
        <v>0</v>
      </c>
      <c r="G143" s="107" t="str">
        <f>IF(F143="","",IF(F143=0,"",(F143/F$6/$A$11)))</f>
        <v/>
      </c>
      <c r="H143" s="109">
        <f>SUM(H139:H142)</f>
        <v>0</v>
      </c>
      <c r="I143" s="107" t="str">
        <f>IF(H143="","",IF(H143=0,"",(H143/H$6/$A$11)))</f>
        <v/>
      </c>
      <c r="J143" s="188"/>
    </row>
    <row r="144" spans="1:11" s="5" customFormat="1" ht="32.4" customHeight="1" x14ac:dyDescent="0.25">
      <c r="A144" s="95" t="s">
        <v>15</v>
      </c>
      <c r="B144" s="110"/>
      <c r="C144" s="110"/>
      <c r="D144" s="110"/>
      <c r="E144" s="110"/>
      <c r="F144" s="110"/>
      <c r="G144" s="110"/>
      <c r="H144" s="110"/>
      <c r="I144" s="110"/>
      <c r="J144" s="188"/>
    </row>
    <row r="145" spans="1:10" s="5" customFormat="1" ht="32.4" customHeight="1" x14ac:dyDescent="0.25">
      <c r="A145" s="17" t="s">
        <v>168</v>
      </c>
      <c r="B145" s="119"/>
      <c r="C145" s="107" t="str">
        <f t="shared" ref="C145:C152" si="32">IF(B145="","",IF(B145=0,"",(B145/B$6/$A$11)))</f>
        <v/>
      </c>
      <c r="D145" s="119"/>
      <c r="E145" s="107" t="str">
        <f t="shared" ref="E145:E152" si="33">IF(D145="","",IF(D145=0,"",(D145/D$6/$A$11)))</f>
        <v/>
      </c>
      <c r="F145" s="119"/>
      <c r="G145" s="107" t="str">
        <f t="shared" ref="G145:G152" si="34">IF(F145="","",IF(F145=0,"",(F145/F$6/$A$11)))</f>
        <v/>
      </c>
      <c r="H145" s="119"/>
      <c r="I145" s="107" t="str">
        <f t="shared" ref="I145:I152" si="35">IF(H145="","",IF(H145=0,"",(H145/H$6/$A$11)))</f>
        <v/>
      </c>
      <c r="J145" s="188"/>
    </row>
    <row r="146" spans="1:10" s="5" customFormat="1" ht="31.2" customHeight="1" x14ac:dyDescent="0.25">
      <c r="A146" s="27" t="s">
        <v>158</v>
      </c>
      <c r="B146" s="119"/>
      <c r="C146" s="107" t="str">
        <f t="shared" si="32"/>
        <v/>
      </c>
      <c r="D146" s="119"/>
      <c r="E146" s="107" t="str">
        <f t="shared" si="33"/>
        <v/>
      </c>
      <c r="F146" s="119"/>
      <c r="G146" s="107" t="str">
        <f t="shared" si="34"/>
        <v/>
      </c>
      <c r="H146" s="119"/>
      <c r="I146" s="107" t="str">
        <f t="shared" si="35"/>
        <v/>
      </c>
      <c r="J146" s="188"/>
    </row>
    <row r="147" spans="1:10" s="5" customFormat="1" ht="31.2" customHeight="1" x14ac:dyDescent="0.25">
      <c r="A147" s="22" t="s">
        <v>86</v>
      </c>
      <c r="B147" s="120">
        <f>SUM(B145:B146)</f>
        <v>0</v>
      </c>
      <c r="C147" s="107" t="str">
        <f t="shared" si="32"/>
        <v/>
      </c>
      <c r="D147" s="120">
        <f>SUM(D145:D146)</f>
        <v>0</v>
      </c>
      <c r="E147" s="107" t="str">
        <f t="shared" si="33"/>
        <v/>
      </c>
      <c r="F147" s="120">
        <f>SUM(F145:F146)</f>
        <v>0</v>
      </c>
      <c r="G147" s="107" t="str">
        <f t="shared" si="34"/>
        <v/>
      </c>
      <c r="H147" s="120">
        <f>SUM(H145:H146)</f>
        <v>0</v>
      </c>
      <c r="I147" s="107" t="str">
        <f t="shared" si="35"/>
        <v/>
      </c>
      <c r="J147" s="188"/>
    </row>
    <row r="148" spans="1:10" s="5" customFormat="1" ht="32.4" customHeight="1" x14ac:dyDescent="0.25">
      <c r="A148" s="55" t="s">
        <v>147</v>
      </c>
      <c r="B148" s="119"/>
      <c r="C148" s="112" t="str">
        <f t="shared" si="32"/>
        <v/>
      </c>
      <c r="D148" s="121"/>
      <c r="E148" s="112" t="str">
        <f t="shared" si="33"/>
        <v/>
      </c>
      <c r="F148" s="121"/>
      <c r="G148" s="112" t="str">
        <f t="shared" si="34"/>
        <v/>
      </c>
      <c r="H148" s="121"/>
      <c r="I148" s="112" t="str">
        <f t="shared" si="35"/>
        <v/>
      </c>
      <c r="J148" s="188"/>
    </row>
    <row r="149" spans="1:10" s="5" customFormat="1" ht="34.799999999999997" customHeight="1" thickBot="1" x14ac:dyDescent="0.3">
      <c r="A149" s="99" t="s">
        <v>177</v>
      </c>
      <c r="B149" s="115">
        <f>SUM(B147:B148)</f>
        <v>0</v>
      </c>
      <c r="C149" s="116" t="str">
        <f t="shared" si="32"/>
        <v/>
      </c>
      <c r="D149" s="115">
        <f>SUM(D147:D148)</f>
        <v>0</v>
      </c>
      <c r="E149" s="116" t="str">
        <f t="shared" si="33"/>
        <v/>
      </c>
      <c r="F149" s="115">
        <f>SUM(F147:F148)</f>
        <v>0</v>
      </c>
      <c r="G149" s="116" t="str">
        <f t="shared" si="34"/>
        <v/>
      </c>
      <c r="H149" s="115">
        <f>SUM(H147:H148)</f>
        <v>0</v>
      </c>
      <c r="I149" s="116" t="str">
        <f t="shared" si="35"/>
        <v/>
      </c>
      <c r="J149" s="188"/>
    </row>
    <row r="150" spans="1:10" ht="34.799999999999997" customHeight="1" thickTop="1" x14ac:dyDescent="0.25">
      <c r="A150" s="96" t="s">
        <v>178</v>
      </c>
      <c r="B150" s="154">
        <f>B143-B149</f>
        <v>0</v>
      </c>
      <c r="C150" s="117" t="str">
        <f t="shared" si="32"/>
        <v/>
      </c>
      <c r="D150" s="154">
        <f>D143-D149</f>
        <v>0</v>
      </c>
      <c r="E150" s="117" t="str">
        <f t="shared" si="33"/>
        <v/>
      </c>
      <c r="F150" s="154">
        <f>F143-F149</f>
        <v>0</v>
      </c>
      <c r="G150" s="117" t="str">
        <f t="shared" si="34"/>
        <v/>
      </c>
      <c r="H150" s="154">
        <f>H143-H149</f>
        <v>0</v>
      </c>
      <c r="I150" s="117" t="str">
        <f t="shared" si="35"/>
        <v/>
      </c>
    </row>
    <row r="151" spans="1:10" s="5" customFormat="1" ht="34.799999999999997" customHeight="1" x14ac:dyDescent="0.25">
      <c r="A151" s="90" t="s">
        <v>179</v>
      </c>
      <c r="B151" s="108"/>
      <c r="C151" s="107" t="str">
        <f t="shared" si="32"/>
        <v/>
      </c>
      <c r="D151" s="108"/>
      <c r="E151" s="107" t="str">
        <f t="shared" si="33"/>
        <v/>
      </c>
      <c r="F151" s="108"/>
      <c r="G151" s="107" t="str">
        <f t="shared" si="34"/>
        <v/>
      </c>
      <c r="H151" s="108"/>
      <c r="I151" s="107" t="str">
        <f t="shared" si="35"/>
        <v/>
      </c>
      <c r="J151" s="188"/>
    </row>
    <row r="152" spans="1:10" s="5" customFormat="1" ht="34.799999999999997" customHeight="1" x14ac:dyDescent="0.25">
      <c r="A152" s="90" t="s">
        <v>180</v>
      </c>
      <c r="B152" s="155">
        <f>SUM(B150:B151)</f>
        <v>0</v>
      </c>
      <c r="C152" s="107" t="str">
        <f t="shared" si="32"/>
        <v/>
      </c>
      <c r="D152" s="155">
        <f>SUM(D150:D151)</f>
        <v>0</v>
      </c>
      <c r="E152" s="107" t="str">
        <f t="shared" si="33"/>
        <v/>
      </c>
      <c r="F152" s="155">
        <f>SUM(F150:F151)</f>
        <v>0</v>
      </c>
      <c r="G152" s="107" t="str">
        <f t="shared" si="34"/>
        <v/>
      </c>
      <c r="H152" s="155">
        <f>SUM(H150:H151)</f>
        <v>0</v>
      </c>
      <c r="I152" s="107" t="str">
        <f t="shared" si="35"/>
        <v/>
      </c>
      <c r="J152" s="188"/>
    </row>
    <row r="153" spans="1:10" s="5" customFormat="1" ht="51.6" customHeight="1" thickBot="1" x14ac:dyDescent="0.35">
      <c r="A153" s="72" t="s">
        <v>181</v>
      </c>
      <c r="B153" s="118"/>
      <c r="C153" s="118" t="str">
        <f>IF(B153="","",IF(B153=0,"",(B153/$D$7/12)))</f>
        <v/>
      </c>
      <c r="D153" s="118"/>
      <c r="E153" s="118" t="str">
        <f>IF(D153="","",IF(D153=0,"",(D153/#REF!/12)))</f>
        <v/>
      </c>
      <c r="F153" s="118"/>
      <c r="G153" s="118" t="str">
        <f>IF(F153="","",IF(F153=0,"",(F153/$A$7/12)))</f>
        <v/>
      </c>
      <c r="H153" s="118"/>
      <c r="I153" s="118" t="str">
        <f>IF(H153="","",IF(H153=0,"",(H153/$A$7/12)))</f>
        <v/>
      </c>
      <c r="J153" s="188"/>
    </row>
    <row r="154" spans="1:10" s="5" customFormat="1" ht="32.4" customHeight="1" thickTop="1" x14ac:dyDescent="0.25">
      <c r="A154" s="58" t="s">
        <v>14</v>
      </c>
      <c r="B154" s="110"/>
      <c r="C154" s="110" t="str">
        <f>IF(B154="","",IF(B154=0,"",(B154/$D$7/12)))</f>
        <v/>
      </c>
      <c r="D154" s="110"/>
      <c r="E154" s="110" t="str">
        <f>IF(D154="","",IF(D154=0,"",(D154/#REF!/12)))</f>
        <v/>
      </c>
      <c r="F154" s="110"/>
      <c r="G154" s="110" t="str">
        <f>IF(F154="","",IF(F154=0,"",(F154/$A$7/12)))</f>
        <v/>
      </c>
      <c r="H154" s="110"/>
      <c r="I154" s="110" t="str">
        <f>IF(H154="","",IF(H154=0,"",(H154/$A$7/12)))</f>
        <v/>
      </c>
      <c r="J154" s="193"/>
    </row>
    <row r="155" spans="1:10" s="5" customFormat="1" ht="38.4" customHeight="1" x14ac:dyDescent="0.25">
      <c r="A155" s="17" t="s">
        <v>182</v>
      </c>
      <c r="B155" s="108"/>
      <c r="C155" s="107" t="str">
        <f>IF(B155="","",IF(B155=0,"",(B155/B$6/$A$11)))</f>
        <v/>
      </c>
      <c r="D155" s="108"/>
      <c r="E155" s="107" t="str">
        <f>IF(D155="","",IF(D155=0,"",(D155/D$6/$A$11)))</f>
        <v/>
      </c>
      <c r="F155" s="108"/>
      <c r="G155" s="107" t="str">
        <f>IF(F155="","",IF(F155=0,"",(F155/F$6/$A$11)))</f>
        <v/>
      </c>
      <c r="H155" s="108"/>
      <c r="I155" s="107" t="str">
        <f>IF(H155="","",IF(H155=0,"",(H155/H$6/$A$11)))</f>
        <v/>
      </c>
      <c r="J155" s="188"/>
    </row>
    <row r="156" spans="1:10" s="5" customFormat="1" ht="38.4" customHeight="1" x14ac:dyDescent="0.25">
      <c r="A156" s="17" t="s">
        <v>183</v>
      </c>
      <c r="B156" s="119"/>
      <c r="C156" s="107" t="str">
        <f>IF(B156="","",IF(B156=0,"",(B156/B$6/$A$11)))</f>
        <v/>
      </c>
      <c r="D156" s="119"/>
      <c r="E156" s="107" t="str">
        <f>IF(D156="","",IF(D156=0,"",(D156/D$6/$A$11)))</f>
        <v/>
      </c>
      <c r="F156" s="119"/>
      <c r="G156" s="107" t="str">
        <f>IF(F156="","",IF(F156=0,"",(F156/F$6/$A$11)))</f>
        <v/>
      </c>
      <c r="H156" s="119"/>
      <c r="I156" s="107" t="str">
        <f>IF(H156="","",IF(H156=0,"",(H156/H$6/$A$11)))</f>
        <v/>
      </c>
      <c r="J156" s="188"/>
    </row>
    <row r="157" spans="1:10" s="5" customFormat="1" ht="38.4" customHeight="1" x14ac:dyDescent="0.25">
      <c r="A157" s="28" t="s">
        <v>184</v>
      </c>
      <c r="B157" s="119"/>
      <c r="C157" s="107" t="str">
        <f>IF(B157="","",IF(B157=0,"",(B157/B$6/$A$11)))</f>
        <v/>
      </c>
      <c r="D157" s="119"/>
      <c r="E157" s="107" t="str">
        <f>IF(D157="","",IF(D157=0,"",(D157/D$6/$A$11)))</f>
        <v/>
      </c>
      <c r="F157" s="119"/>
      <c r="G157" s="107" t="str">
        <f>IF(F157="","",IF(F157=0,"",(F157/F$6/$A$11)))</f>
        <v/>
      </c>
      <c r="H157" s="119"/>
      <c r="I157" s="107" t="str">
        <f>IF(H157="","",IF(H157=0,"",(H157/H$6/$A$11)))</f>
        <v/>
      </c>
      <c r="J157" s="188"/>
    </row>
    <row r="158" spans="1:10" s="5" customFormat="1" ht="38.4" customHeight="1" x14ac:dyDescent="0.25">
      <c r="A158" s="27" t="s">
        <v>176</v>
      </c>
      <c r="B158" s="119"/>
      <c r="C158" s="107" t="str">
        <f>IF(B158="","",IF(B158=0,"",(B158/B$6/$A$11)))</f>
        <v/>
      </c>
      <c r="D158" s="119"/>
      <c r="E158" s="107" t="str">
        <f>IF(D158="","",IF(D158=0,"",(D158/D$6/$A$11)))</f>
        <v/>
      </c>
      <c r="F158" s="119"/>
      <c r="G158" s="107" t="str">
        <f>IF(F158="","",IF(F158=0,"",(F158/F$6/$A$11)))</f>
        <v/>
      </c>
      <c r="H158" s="119"/>
      <c r="I158" s="107" t="str">
        <f>IF(H158="","",IF(H158=0,"",(H158/H$6/$A$11)))</f>
        <v/>
      </c>
      <c r="J158" s="188"/>
    </row>
    <row r="159" spans="1:10" s="5" customFormat="1" ht="34.200000000000003" customHeight="1" x14ac:dyDescent="0.25">
      <c r="A159" s="22" t="s">
        <v>83</v>
      </c>
      <c r="B159" s="109">
        <f>SUM(B155:B158)</f>
        <v>0</v>
      </c>
      <c r="C159" s="107" t="str">
        <f>IF(B159="","",IF(B159=0,"",(B159/B$6/$A$11)))</f>
        <v/>
      </c>
      <c r="D159" s="109">
        <f>SUM(D155:D158)</f>
        <v>0</v>
      </c>
      <c r="E159" s="107" t="str">
        <f>IF(D159="","",IF(D159=0,"",(D159/D$6/$A$11)))</f>
        <v/>
      </c>
      <c r="F159" s="109">
        <f>SUM(F155:F158)</f>
        <v>0</v>
      </c>
      <c r="G159" s="107" t="str">
        <f>IF(F159="","",IF(F159=0,"",(F159/F$6/$A$11)))</f>
        <v/>
      </c>
      <c r="H159" s="109">
        <f>SUM(H155:H158)</f>
        <v>0</v>
      </c>
      <c r="I159" s="107" t="str">
        <f>IF(H159="","",IF(H159=0,"",(H159/H$6/$A$11)))</f>
        <v/>
      </c>
      <c r="J159" s="193"/>
    </row>
    <row r="160" spans="1:10" ht="50.4" customHeight="1" x14ac:dyDescent="0.25">
      <c r="A160" s="58" t="s">
        <v>15</v>
      </c>
      <c r="B160" s="110"/>
      <c r="C160" s="110"/>
      <c r="D160" s="110"/>
      <c r="E160" s="110"/>
      <c r="F160" s="110"/>
      <c r="G160" s="110"/>
      <c r="H160" s="110"/>
      <c r="I160" s="110"/>
      <c r="J160" s="192"/>
    </row>
    <row r="161" spans="1:10" s="5" customFormat="1" ht="35.4" customHeight="1" x14ac:dyDescent="0.25">
      <c r="A161" s="17" t="s">
        <v>136</v>
      </c>
      <c r="B161" s="119"/>
      <c r="C161" s="107" t="str">
        <f t="shared" ref="C161:C169" si="36">IF(B161="","",IF(B161=0,"",(B161/B$6/$A$11)))</f>
        <v/>
      </c>
      <c r="D161" s="119"/>
      <c r="E161" s="107" t="str">
        <f t="shared" ref="E161:E169" si="37">IF(D161="","",IF(D161=0,"",(D161/D$6/$A$11)))</f>
        <v/>
      </c>
      <c r="F161" s="119"/>
      <c r="G161" s="107" t="str">
        <f t="shared" ref="G161:G169" si="38">IF(F161="","",IF(F161=0,"",(F161/F$6/$A$11)))</f>
        <v/>
      </c>
      <c r="H161" s="119"/>
      <c r="I161" s="107" t="str">
        <f t="shared" ref="I161:I169" si="39">IF(H161="","",IF(H161=0,"",(H161/H$6/$A$11)))</f>
        <v/>
      </c>
      <c r="J161" s="192"/>
    </row>
    <row r="162" spans="1:10" s="5" customFormat="1" ht="32.4" customHeight="1" x14ac:dyDescent="0.25">
      <c r="A162" s="28" t="s">
        <v>185</v>
      </c>
      <c r="B162" s="119"/>
      <c r="C162" s="107" t="str">
        <f t="shared" si="36"/>
        <v/>
      </c>
      <c r="D162" s="119"/>
      <c r="E162" s="107" t="str">
        <f t="shared" si="37"/>
        <v/>
      </c>
      <c r="F162" s="119"/>
      <c r="G162" s="107" t="str">
        <f t="shared" si="38"/>
        <v/>
      </c>
      <c r="H162" s="119"/>
      <c r="I162" s="107" t="str">
        <f t="shared" si="39"/>
        <v/>
      </c>
      <c r="J162" s="188"/>
    </row>
    <row r="163" spans="1:10" s="5" customFormat="1" ht="34.799999999999997" customHeight="1" x14ac:dyDescent="0.25">
      <c r="A163" s="27" t="s">
        <v>158</v>
      </c>
      <c r="B163" s="119"/>
      <c r="C163" s="107" t="str">
        <f t="shared" si="36"/>
        <v/>
      </c>
      <c r="D163" s="119"/>
      <c r="E163" s="107" t="str">
        <f t="shared" si="37"/>
        <v/>
      </c>
      <c r="F163" s="119"/>
      <c r="G163" s="107" t="str">
        <f t="shared" si="38"/>
        <v/>
      </c>
      <c r="H163" s="119"/>
      <c r="I163" s="107" t="str">
        <f t="shared" si="39"/>
        <v/>
      </c>
      <c r="J163" s="188"/>
    </row>
    <row r="164" spans="1:10" s="5" customFormat="1" ht="31.8" customHeight="1" x14ac:dyDescent="0.25">
      <c r="A164" s="22" t="s">
        <v>86</v>
      </c>
      <c r="B164" s="120">
        <f>SUM(B161:B163)</f>
        <v>0</v>
      </c>
      <c r="C164" s="107" t="str">
        <f t="shared" si="36"/>
        <v/>
      </c>
      <c r="D164" s="120">
        <f>SUM(D161:D163)</f>
        <v>0</v>
      </c>
      <c r="E164" s="107" t="str">
        <f t="shared" si="37"/>
        <v/>
      </c>
      <c r="F164" s="120">
        <f>SUM(F161:F163)</f>
        <v>0</v>
      </c>
      <c r="G164" s="107" t="str">
        <f t="shared" si="38"/>
        <v/>
      </c>
      <c r="H164" s="120">
        <f>SUM(H161:H163)</f>
        <v>0</v>
      </c>
      <c r="I164" s="107" t="str">
        <f t="shared" si="39"/>
        <v/>
      </c>
      <c r="J164" s="188"/>
    </row>
    <row r="165" spans="1:10" s="5" customFormat="1" ht="30.6" customHeight="1" x14ac:dyDescent="0.25">
      <c r="A165" s="55" t="s">
        <v>147</v>
      </c>
      <c r="B165" s="119"/>
      <c r="C165" s="112" t="str">
        <f t="shared" si="36"/>
        <v/>
      </c>
      <c r="D165" s="121"/>
      <c r="E165" s="112" t="str">
        <f t="shared" si="37"/>
        <v/>
      </c>
      <c r="F165" s="121"/>
      <c r="G165" s="112" t="str">
        <f t="shared" si="38"/>
        <v/>
      </c>
      <c r="H165" s="121"/>
      <c r="I165" s="112" t="str">
        <f t="shared" si="39"/>
        <v/>
      </c>
      <c r="J165" s="188"/>
    </row>
    <row r="166" spans="1:10" s="6" customFormat="1" ht="40.200000000000003" customHeight="1" thickBot="1" x14ac:dyDescent="0.3">
      <c r="A166" s="98" t="s">
        <v>186</v>
      </c>
      <c r="B166" s="115">
        <f>SUM(B164:B165)</f>
        <v>0</v>
      </c>
      <c r="C166" s="116" t="str">
        <f t="shared" si="36"/>
        <v/>
      </c>
      <c r="D166" s="115">
        <f>SUM(D164:D165)</f>
        <v>0</v>
      </c>
      <c r="E166" s="116" t="str">
        <f t="shared" si="37"/>
        <v/>
      </c>
      <c r="F166" s="115">
        <f>SUM(F164:F165)</f>
        <v>0</v>
      </c>
      <c r="G166" s="116" t="str">
        <f t="shared" si="38"/>
        <v/>
      </c>
      <c r="H166" s="115">
        <f>SUM(H164:H165)</f>
        <v>0</v>
      </c>
      <c r="I166" s="116" t="str">
        <f t="shared" si="39"/>
        <v/>
      </c>
      <c r="J166" s="188"/>
    </row>
    <row r="167" spans="1:10" s="6" customFormat="1" ht="36.6" customHeight="1" thickTop="1" x14ac:dyDescent="0.25">
      <c r="A167" s="97" t="s">
        <v>187</v>
      </c>
      <c r="B167" s="154">
        <f>B159-B166</f>
        <v>0</v>
      </c>
      <c r="C167" s="117" t="str">
        <f t="shared" si="36"/>
        <v/>
      </c>
      <c r="D167" s="154">
        <f>D159-D166</f>
        <v>0</v>
      </c>
      <c r="E167" s="117" t="str">
        <f t="shared" si="37"/>
        <v/>
      </c>
      <c r="F167" s="154">
        <f>F159-F166</f>
        <v>0</v>
      </c>
      <c r="G167" s="117" t="str">
        <f t="shared" si="38"/>
        <v/>
      </c>
      <c r="H167" s="154">
        <f>H159-H166</f>
        <v>0</v>
      </c>
      <c r="I167" s="117" t="str">
        <f t="shared" si="39"/>
        <v/>
      </c>
      <c r="J167" s="188"/>
    </row>
    <row r="168" spans="1:10" ht="36.6" customHeight="1" x14ac:dyDescent="0.25">
      <c r="A168" s="89" t="s">
        <v>188</v>
      </c>
      <c r="B168" s="111"/>
      <c r="C168" s="112" t="str">
        <f t="shared" si="36"/>
        <v/>
      </c>
      <c r="D168" s="111"/>
      <c r="E168" s="112" t="str">
        <f t="shared" si="37"/>
        <v/>
      </c>
      <c r="F168" s="111"/>
      <c r="G168" s="112" t="str">
        <f t="shared" si="38"/>
        <v/>
      </c>
      <c r="H168" s="111"/>
      <c r="I168" s="107" t="str">
        <f t="shared" si="39"/>
        <v/>
      </c>
    </row>
    <row r="169" spans="1:10" ht="36.6" customHeight="1" x14ac:dyDescent="0.25">
      <c r="A169" s="90" t="s">
        <v>189</v>
      </c>
      <c r="B169" s="155">
        <f>SUM(B167:B168)</f>
        <v>0</v>
      </c>
      <c r="C169" s="107" t="str">
        <f t="shared" si="36"/>
        <v/>
      </c>
      <c r="D169" s="155">
        <f>SUM(D167:D168)</f>
        <v>0</v>
      </c>
      <c r="E169" s="107" t="str">
        <f t="shared" si="37"/>
        <v/>
      </c>
      <c r="F169" s="155">
        <f>SUM(F167:F168)</f>
        <v>0</v>
      </c>
      <c r="G169" s="107" t="str">
        <f t="shared" si="38"/>
        <v/>
      </c>
      <c r="H169" s="155">
        <f>SUM(H167:H168)</f>
        <v>0</v>
      </c>
      <c r="I169" s="107" t="str">
        <f t="shared" si="39"/>
        <v/>
      </c>
    </row>
    <row r="170" spans="1:10" ht="55.8" customHeight="1" thickBot="1" x14ac:dyDescent="0.35">
      <c r="A170" s="72" t="s">
        <v>190</v>
      </c>
      <c r="B170" s="118"/>
      <c r="C170" s="118"/>
      <c r="D170" s="118"/>
      <c r="E170" s="118"/>
      <c r="F170" s="118"/>
      <c r="G170" s="118"/>
      <c r="H170" s="118"/>
      <c r="I170" s="118"/>
    </row>
    <row r="171" spans="1:10" ht="42" customHeight="1" thickTop="1" x14ac:dyDescent="0.25">
      <c r="A171" s="57" t="s">
        <v>191</v>
      </c>
      <c r="B171" s="123"/>
      <c r="C171" s="117" t="str">
        <f t="shared" ref="C171:C179" si="40">IF(B171="","",IF(B171=0,"",(B171/B$6/$A$11)))</f>
        <v/>
      </c>
      <c r="D171" s="123"/>
      <c r="E171" s="117" t="str">
        <f t="shared" ref="E171:E179" si="41">IF(D171="","",IF(D171=0,"",(D171/D$6/$A$11)))</f>
        <v/>
      </c>
      <c r="F171" s="123"/>
      <c r="G171" s="117" t="str">
        <f t="shared" ref="G171:G179" si="42">IF(F171="","",IF(F171=0,"",(F171/F$6/$A$11)))</f>
        <v/>
      </c>
      <c r="H171" s="123"/>
      <c r="I171" s="117" t="str">
        <f t="shared" ref="I171:I179" si="43">IF(H171="","",IF(H171=0,"",(H171/H$6/$A$11)))</f>
        <v/>
      </c>
    </row>
    <row r="172" spans="1:10" ht="42" customHeight="1" x14ac:dyDescent="0.25">
      <c r="A172" s="28" t="s">
        <v>192</v>
      </c>
      <c r="B172" s="119"/>
      <c r="C172" s="107" t="str">
        <f t="shared" si="40"/>
        <v/>
      </c>
      <c r="D172" s="119"/>
      <c r="E172" s="107" t="str">
        <f t="shared" si="41"/>
        <v/>
      </c>
      <c r="F172" s="119"/>
      <c r="G172" s="107" t="str">
        <f t="shared" si="42"/>
        <v/>
      </c>
      <c r="H172" s="119"/>
      <c r="I172" s="107" t="str">
        <f t="shared" si="43"/>
        <v/>
      </c>
    </row>
    <row r="173" spans="1:10" ht="42" customHeight="1" x14ac:dyDescent="0.25">
      <c r="A173" s="28" t="s">
        <v>75</v>
      </c>
      <c r="B173" s="119"/>
      <c r="C173" s="107" t="str">
        <f t="shared" si="40"/>
        <v/>
      </c>
      <c r="D173" s="119"/>
      <c r="E173" s="107" t="str">
        <f t="shared" si="41"/>
        <v/>
      </c>
      <c r="F173" s="119"/>
      <c r="G173" s="107" t="str">
        <f t="shared" si="42"/>
        <v/>
      </c>
      <c r="H173" s="119"/>
      <c r="I173" s="107" t="str">
        <f t="shared" si="43"/>
        <v/>
      </c>
    </row>
    <row r="174" spans="1:10" ht="42" customHeight="1" x14ac:dyDescent="0.25">
      <c r="A174" s="28" t="s">
        <v>354</v>
      </c>
      <c r="B174" s="119"/>
      <c r="C174" s="107" t="str">
        <f t="shared" si="40"/>
        <v/>
      </c>
      <c r="D174" s="119"/>
      <c r="E174" s="107" t="str">
        <f t="shared" si="41"/>
        <v/>
      </c>
      <c r="F174" s="119"/>
      <c r="G174" s="107" t="str">
        <f t="shared" si="42"/>
        <v/>
      </c>
      <c r="H174" s="119"/>
      <c r="I174" s="107" t="str">
        <f t="shared" si="43"/>
        <v/>
      </c>
    </row>
    <row r="175" spans="1:10" ht="42" customHeight="1" x14ac:dyDescent="0.25">
      <c r="A175" s="28" t="s">
        <v>193</v>
      </c>
      <c r="B175" s="119"/>
      <c r="C175" s="107" t="str">
        <f t="shared" si="40"/>
        <v/>
      </c>
      <c r="D175" s="119"/>
      <c r="E175" s="107" t="str">
        <f t="shared" si="41"/>
        <v/>
      </c>
      <c r="F175" s="119"/>
      <c r="G175" s="107" t="str">
        <f t="shared" si="42"/>
        <v/>
      </c>
      <c r="H175" s="119"/>
      <c r="I175" s="107" t="str">
        <f t="shared" si="43"/>
        <v/>
      </c>
    </row>
    <row r="176" spans="1:10" ht="42" customHeight="1" x14ac:dyDescent="0.25">
      <c r="A176" s="28" t="s">
        <v>76</v>
      </c>
      <c r="B176" s="119"/>
      <c r="C176" s="107" t="str">
        <f t="shared" si="40"/>
        <v/>
      </c>
      <c r="D176" s="119"/>
      <c r="E176" s="107" t="str">
        <f t="shared" si="41"/>
        <v/>
      </c>
      <c r="F176" s="119"/>
      <c r="G176" s="107" t="str">
        <f t="shared" si="42"/>
        <v/>
      </c>
      <c r="H176" s="119"/>
      <c r="I176" s="107" t="str">
        <f t="shared" si="43"/>
        <v/>
      </c>
    </row>
    <row r="177" spans="1:9" ht="42" customHeight="1" x14ac:dyDescent="0.25">
      <c r="A177" s="38" t="s">
        <v>194</v>
      </c>
      <c r="B177" s="124"/>
      <c r="C177" s="112" t="str">
        <f t="shared" si="40"/>
        <v/>
      </c>
      <c r="D177" s="124"/>
      <c r="E177" s="107" t="str">
        <f t="shared" si="41"/>
        <v/>
      </c>
      <c r="F177" s="124"/>
      <c r="G177" s="107" t="str">
        <f t="shared" si="42"/>
        <v/>
      </c>
      <c r="H177" s="124"/>
      <c r="I177" s="107" t="str">
        <f t="shared" si="43"/>
        <v/>
      </c>
    </row>
    <row r="178" spans="1:9" ht="42" customHeight="1" thickBot="1" x14ac:dyDescent="0.3">
      <c r="A178" s="101" t="s">
        <v>195</v>
      </c>
      <c r="B178" s="125"/>
      <c r="C178" s="116" t="str">
        <f t="shared" si="40"/>
        <v/>
      </c>
      <c r="D178" s="125"/>
      <c r="E178" s="116" t="str">
        <f t="shared" si="41"/>
        <v/>
      </c>
      <c r="F178" s="125"/>
      <c r="G178" s="116" t="str">
        <f t="shared" si="42"/>
        <v/>
      </c>
      <c r="H178" s="125"/>
      <c r="I178" s="116" t="str">
        <f t="shared" si="43"/>
        <v/>
      </c>
    </row>
    <row r="179" spans="1:9" ht="42" customHeight="1" thickTop="1" x14ac:dyDescent="0.25">
      <c r="A179" s="100" t="s">
        <v>196</v>
      </c>
      <c r="B179" s="156">
        <f>SUM(B171:B178)</f>
        <v>0</v>
      </c>
      <c r="C179" s="117" t="str">
        <f t="shared" si="40"/>
        <v/>
      </c>
      <c r="D179" s="156">
        <f>SUM(D171:D178)</f>
        <v>0</v>
      </c>
      <c r="E179" s="117" t="str">
        <f t="shared" si="41"/>
        <v/>
      </c>
      <c r="F179" s="156">
        <f>SUM(F171:F178)</f>
        <v>0</v>
      </c>
      <c r="G179" s="117" t="str">
        <f t="shared" si="42"/>
        <v/>
      </c>
      <c r="H179" s="156">
        <f>SUM(H171:H178)</f>
        <v>0</v>
      </c>
      <c r="I179" s="117" t="str">
        <f t="shared" si="43"/>
        <v/>
      </c>
    </row>
    <row r="180" spans="1:9" ht="67.8" customHeight="1" thickBot="1" x14ac:dyDescent="0.35">
      <c r="A180" s="70" t="s">
        <v>197</v>
      </c>
      <c r="B180" s="118"/>
      <c r="C180" s="118"/>
      <c r="D180" s="118"/>
      <c r="E180" s="118"/>
      <c r="F180" s="118"/>
      <c r="G180" s="118"/>
      <c r="H180" s="118"/>
      <c r="I180"/>
    </row>
    <row r="181" spans="1:9" ht="33.6" customHeight="1" thickTop="1" x14ac:dyDescent="0.25">
      <c r="A181" s="65" t="s">
        <v>198</v>
      </c>
      <c r="B181" s="117">
        <f>B55+B102</f>
        <v>0</v>
      </c>
      <c r="C181" s="117" t="str">
        <f t="shared" ref="C181:C188" si="44">IF(B181="","",IF(B181=0,"",(B181/B$6/$A$11)))</f>
        <v/>
      </c>
      <c r="D181" s="117">
        <f>D55+D102</f>
        <v>0</v>
      </c>
      <c r="E181" s="117" t="str">
        <f t="shared" ref="E181:E188" si="45">IF(D181="","",IF(D181=0,"",(D181/D$6/$A$11)))</f>
        <v/>
      </c>
      <c r="F181" s="117">
        <f>F55+F102</f>
        <v>0</v>
      </c>
      <c r="G181" s="117" t="str">
        <f t="shared" ref="G181:G188" si="46">IF(F181="","",IF(F181=0,"",(F181/F$6/$A$11)))</f>
        <v/>
      </c>
      <c r="H181" s="117">
        <f>H55+H102</f>
        <v>0</v>
      </c>
      <c r="I181" s="159" t="str">
        <f t="shared" ref="I181:I188" si="47">IF(H181="","",IF(H181=0,"",(H181/H$6/$A$11)))</f>
        <v/>
      </c>
    </row>
    <row r="182" spans="1:9" ht="33.6" customHeight="1" x14ac:dyDescent="0.25">
      <c r="A182" s="86" t="s">
        <v>199</v>
      </c>
      <c r="B182" s="126">
        <f>B119+B134+B150+B167</f>
        <v>0</v>
      </c>
      <c r="C182" s="112" t="str">
        <f t="shared" si="44"/>
        <v/>
      </c>
      <c r="D182" s="126">
        <f>D119+D134+D150+D167</f>
        <v>0</v>
      </c>
      <c r="E182" s="112" t="str">
        <f t="shared" si="45"/>
        <v/>
      </c>
      <c r="F182" s="126">
        <f>F119+F134+F150+F167</f>
        <v>0</v>
      </c>
      <c r="G182" s="112" t="str">
        <f t="shared" si="46"/>
        <v/>
      </c>
      <c r="H182" s="126">
        <f>H119+H134+H150+H167</f>
        <v>0</v>
      </c>
      <c r="I182" s="112" t="str">
        <f t="shared" si="47"/>
        <v/>
      </c>
    </row>
    <row r="183" spans="1:9" ht="33.6" customHeight="1" thickBot="1" x14ac:dyDescent="0.3">
      <c r="A183" s="87" t="s">
        <v>200</v>
      </c>
      <c r="B183" s="116">
        <f>B179-B171</f>
        <v>0</v>
      </c>
      <c r="C183" s="116" t="str">
        <f t="shared" si="44"/>
        <v/>
      </c>
      <c r="D183" s="116">
        <f>D179-D171</f>
        <v>0</v>
      </c>
      <c r="E183" s="116" t="str">
        <f t="shared" si="45"/>
        <v/>
      </c>
      <c r="F183" s="116">
        <f>F179-F171</f>
        <v>0</v>
      </c>
      <c r="G183" s="116" t="str">
        <f t="shared" si="46"/>
        <v/>
      </c>
      <c r="H183" s="116">
        <f>H179-H171</f>
        <v>0</v>
      </c>
      <c r="I183" s="116" t="str">
        <f t="shared" si="47"/>
        <v/>
      </c>
    </row>
    <row r="184" spans="1:9" ht="39.6" customHeight="1" thickTop="1" x14ac:dyDescent="0.25">
      <c r="A184" s="88" t="s">
        <v>77</v>
      </c>
      <c r="B184" s="127">
        <f>SUM(B181:B183)</f>
        <v>0</v>
      </c>
      <c r="C184" s="117" t="str">
        <f t="shared" si="44"/>
        <v/>
      </c>
      <c r="D184" s="127">
        <f>SUM(D181:D183)</f>
        <v>0</v>
      </c>
      <c r="E184" s="117" t="str">
        <f t="shared" si="45"/>
        <v/>
      </c>
      <c r="F184" s="127">
        <f>SUM(F181:F183)</f>
        <v>0</v>
      </c>
      <c r="G184" s="117" t="str">
        <f t="shared" si="46"/>
        <v/>
      </c>
      <c r="H184" s="127">
        <f>SUM(H181:H183)</f>
        <v>0</v>
      </c>
      <c r="I184" s="117" t="str">
        <f t="shared" si="47"/>
        <v/>
      </c>
    </row>
    <row r="185" spans="1:9" ht="39.6" customHeight="1" x14ac:dyDescent="0.25">
      <c r="A185" s="86" t="s">
        <v>201</v>
      </c>
      <c r="B185" s="107">
        <f>B57+B104</f>
        <v>0</v>
      </c>
      <c r="C185" s="107" t="str">
        <f t="shared" si="44"/>
        <v/>
      </c>
      <c r="D185" s="107">
        <f>D57+D104</f>
        <v>0</v>
      </c>
      <c r="E185" s="107" t="str">
        <f t="shared" si="45"/>
        <v/>
      </c>
      <c r="F185" s="107">
        <f>F57+F104</f>
        <v>0</v>
      </c>
      <c r="G185" s="107" t="str">
        <f t="shared" si="46"/>
        <v/>
      </c>
      <c r="H185" s="107">
        <f>H57+H104</f>
        <v>0</v>
      </c>
      <c r="I185" s="107" t="str">
        <f t="shared" si="47"/>
        <v/>
      </c>
    </row>
    <row r="186" spans="1:9" ht="39.6" customHeight="1" x14ac:dyDescent="0.25">
      <c r="A186" s="86" t="s">
        <v>202</v>
      </c>
      <c r="B186" s="112">
        <f>B121+B136+B152+B169</f>
        <v>0</v>
      </c>
      <c r="C186" s="112" t="str">
        <f t="shared" si="44"/>
        <v/>
      </c>
      <c r="D186" s="112">
        <f>D121+D136+D152+D169</f>
        <v>0</v>
      </c>
      <c r="E186" s="112" t="str">
        <f t="shared" si="45"/>
        <v/>
      </c>
      <c r="F186" s="112">
        <f>F121+F136+F152+F169</f>
        <v>0</v>
      </c>
      <c r="G186" s="112" t="str">
        <f t="shared" si="46"/>
        <v/>
      </c>
      <c r="H186" s="112">
        <f>H121+H136+H152+H169</f>
        <v>0</v>
      </c>
      <c r="I186" s="112" t="str">
        <f t="shared" si="47"/>
        <v/>
      </c>
    </row>
    <row r="187" spans="1:9" ht="39.6" customHeight="1" thickBot="1" x14ac:dyDescent="0.3">
      <c r="A187" s="87" t="s">
        <v>203</v>
      </c>
      <c r="B187" s="116">
        <f>B179</f>
        <v>0</v>
      </c>
      <c r="C187" s="116" t="str">
        <f t="shared" si="44"/>
        <v/>
      </c>
      <c r="D187" s="116">
        <f>D179</f>
        <v>0</v>
      </c>
      <c r="E187" s="116" t="str">
        <f t="shared" si="45"/>
        <v/>
      </c>
      <c r="F187" s="116">
        <f>F179</f>
        <v>0</v>
      </c>
      <c r="G187" s="116" t="str">
        <f t="shared" si="46"/>
        <v/>
      </c>
      <c r="H187" s="116">
        <f>H179</f>
        <v>0</v>
      </c>
      <c r="I187" s="116" t="str">
        <f t="shared" si="47"/>
        <v/>
      </c>
    </row>
    <row r="188" spans="1:9" ht="36" customHeight="1" thickTop="1" x14ac:dyDescent="0.25">
      <c r="A188" s="88" t="s">
        <v>78</v>
      </c>
      <c r="B188" s="127">
        <f>SUM(B185:B187)</f>
        <v>0</v>
      </c>
      <c r="C188" s="117" t="str">
        <f t="shared" si="44"/>
        <v/>
      </c>
      <c r="D188" s="127">
        <f>SUM(D185:D187)</f>
        <v>0</v>
      </c>
      <c r="E188" s="117" t="str">
        <f t="shared" si="45"/>
        <v/>
      </c>
      <c r="F188" s="127">
        <f>SUM(F185:F187)</f>
        <v>0</v>
      </c>
      <c r="G188" s="117" t="str">
        <f t="shared" si="46"/>
        <v/>
      </c>
      <c r="H188" s="127">
        <f>SUM(H185:H187)</f>
        <v>0</v>
      </c>
      <c r="I188" s="117" t="str">
        <f t="shared" si="47"/>
        <v/>
      </c>
    </row>
    <row r="189" spans="1:9" ht="71.400000000000006" customHeight="1" x14ac:dyDescent="0.25">
      <c r="A189" s="59" t="s">
        <v>204</v>
      </c>
      <c r="B189" s="128"/>
      <c r="C189" s="129" t="s">
        <v>27</v>
      </c>
      <c r="D189" s="128"/>
      <c r="E189" s="129" t="s">
        <v>27</v>
      </c>
      <c r="F189" s="128"/>
      <c r="G189" s="129" t="s">
        <v>27</v>
      </c>
      <c r="H189" s="128"/>
      <c r="I189" s="129" t="s">
        <v>27</v>
      </c>
    </row>
    <row r="190" spans="1:9" ht="25.05" customHeight="1" x14ac:dyDescent="0.25">
      <c r="A190" s="66" t="s">
        <v>212</v>
      </c>
      <c r="B190" s="130"/>
      <c r="C190" s="107" t="str">
        <f>C15</f>
        <v/>
      </c>
      <c r="D190" s="128"/>
      <c r="E190" s="107" t="str">
        <f>E15</f>
        <v/>
      </c>
      <c r="F190" s="128"/>
      <c r="G190" s="107" t="str">
        <f>G15</f>
        <v/>
      </c>
      <c r="H190" s="128"/>
      <c r="I190" s="107" t="str">
        <f>I15</f>
        <v/>
      </c>
    </row>
    <row r="191" spans="1:9" ht="25.05" customHeight="1" x14ac:dyDescent="0.25">
      <c r="A191" s="66" t="s">
        <v>213</v>
      </c>
      <c r="B191" s="130"/>
      <c r="C191" s="107" t="str">
        <f>C60</f>
        <v/>
      </c>
      <c r="D191" s="128"/>
      <c r="E191" s="107" t="str">
        <f>E60</f>
        <v/>
      </c>
      <c r="F191" s="128"/>
      <c r="G191" s="107" t="str">
        <f>G60</f>
        <v/>
      </c>
      <c r="H191" s="128"/>
      <c r="I191" s="107" t="str">
        <f>I60</f>
        <v/>
      </c>
    </row>
    <row r="192" spans="1:9" ht="25.05" customHeight="1" x14ac:dyDescent="0.25">
      <c r="A192" s="66" t="s">
        <v>28</v>
      </c>
      <c r="B192" s="130"/>
      <c r="C192" s="107" t="str">
        <f>C107</f>
        <v/>
      </c>
      <c r="D192" s="128"/>
      <c r="E192" s="107" t="str">
        <f>E107</f>
        <v/>
      </c>
      <c r="F192" s="128"/>
      <c r="G192" s="107" t="str">
        <f>G107</f>
        <v/>
      </c>
      <c r="H192" s="128"/>
      <c r="I192" s="107" t="str">
        <f>I107</f>
        <v/>
      </c>
    </row>
    <row r="193" spans="1:9" ht="25.05" customHeight="1" x14ac:dyDescent="0.25">
      <c r="A193" s="66" t="s">
        <v>164</v>
      </c>
      <c r="B193" s="130"/>
      <c r="C193" s="107" t="str">
        <f>C124</f>
        <v/>
      </c>
      <c r="D193" s="128"/>
      <c r="E193" s="107" t="str">
        <f>E124</f>
        <v/>
      </c>
      <c r="F193" s="128"/>
      <c r="G193" s="107" t="str">
        <f>G124</f>
        <v/>
      </c>
      <c r="H193" s="128"/>
      <c r="I193" s="107" t="str">
        <f>I124</f>
        <v/>
      </c>
    </row>
    <row r="194" spans="1:9" ht="25.05" customHeight="1" x14ac:dyDescent="0.25">
      <c r="A194" s="66" t="s">
        <v>214</v>
      </c>
      <c r="B194" s="130"/>
      <c r="C194" s="107" t="str">
        <f>C139</f>
        <v/>
      </c>
      <c r="D194" s="128"/>
      <c r="E194" s="107" t="str">
        <f>E139</f>
        <v/>
      </c>
      <c r="F194" s="128"/>
      <c r="G194" s="107" t="str">
        <f>G139</f>
        <v/>
      </c>
      <c r="H194" s="128"/>
      <c r="I194" s="107" t="str">
        <f>I139</f>
        <v/>
      </c>
    </row>
    <row r="195" spans="1:9" ht="25.05" customHeight="1" x14ac:dyDescent="0.25">
      <c r="A195" s="66" t="s">
        <v>181</v>
      </c>
      <c r="B195" s="130"/>
      <c r="C195" s="107" t="str">
        <f>C155</f>
        <v/>
      </c>
      <c r="D195" s="128"/>
      <c r="E195" s="107" t="str">
        <f>E155</f>
        <v/>
      </c>
      <c r="F195" s="128"/>
      <c r="G195" s="107" t="str">
        <f>G155</f>
        <v/>
      </c>
      <c r="H195" s="128"/>
      <c r="I195" s="107" t="str">
        <f>I155</f>
        <v/>
      </c>
    </row>
    <row r="196" spans="1:9" ht="25.05" customHeight="1" x14ac:dyDescent="0.25">
      <c r="A196" s="68" t="s">
        <v>29</v>
      </c>
      <c r="B196" s="130"/>
      <c r="C196" s="157">
        <f>SUM(C190:C195)</f>
        <v>0</v>
      </c>
      <c r="D196" s="131"/>
      <c r="E196" s="157">
        <f>SUM(E190:E195)</f>
        <v>0</v>
      </c>
      <c r="F196" s="131"/>
      <c r="G196" s="157">
        <f>SUM(G190:G195)</f>
        <v>0</v>
      </c>
      <c r="H196" s="131"/>
      <c r="I196" s="157">
        <f>SUM(I190:I195)</f>
        <v>0</v>
      </c>
    </row>
    <row r="197" spans="1:9" ht="42" customHeight="1" x14ac:dyDescent="0.25">
      <c r="A197" s="59" t="s">
        <v>30</v>
      </c>
      <c r="B197" s="132"/>
      <c r="C197" s="133" t="s">
        <v>205</v>
      </c>
      <c r="D197" s="132"/>
      <c r="E197" s="133" t="s">
        <v>205</v>
      </c>
      <c r="F197" s="132"/>
      <c r="G197" s="133" t="s">
        <v>205</v>
      </c>
      <c r="H197" s="132"/>
      <c r="I197" s="133" t="s">
        <v>205</v>
      </c>
    </row>
    <row r="198" spans="1:9" ht="25.05" customHeight="1" x14ac:dyDescent="0.25">
      <c r="A198" s="67" t="s">
        <v>31</v>
      </c>
      <c r="B198" s="134"/>
      <c r="C198" s="135"/>
      <c r="D198" s="110"/>
      <c r="E198" s="135"/>
      <c r="F198" s="110"/>
      <c r="G198" s="135"/>
      <c r="H198" s="110"/>
      <c r="I198" s="135"/>
    </row>
    <row r="199" spans="1:9" ht="25.05" customHeight="1" x14ac:dyDescent="0.25">
      <c r="A199" s="67" t="s">
        <v>32</v>
      </c>
      <c r="B199" s="134"/>
      <c r="C199" s="135"/>
      <c r="D199" s="110"/>
      <c r="E199" s="135"/>
      <c r="F199" s="110"/>
      <c r="G199" s="135"/>
      <c r="H199" s="110"/>
      <c r="I199" s="135"/>
    </row>
    <row r="200" spans="1:9" ht="25.05" customHeight="1" x14ac:dyDescent="0.25">
      <c r="A200" s="69"/>
      <c r="B200" s="134"/>
      <c r="C200" s="135"/>
      <c r="D200" s="110"/>
      <c r="E200" s="135"/>
      <c r="F200" s="110"/>
      <c r="G200" s="135"/>
      <c r="H200" s="110"/>
      <c r="I200" s="135"/>
    </row>
    <row r="201" spans="1:9" ht="25.05" customHeight="1" x14ac:dyDescent="0.25">
      <c r="A201" s="69"/>
      <c r="B201" s="134"/>
      <c r="C201" s="135"/>
      <c r="D201" s="132"/>
      <c r="E201" s="135"/>
      <c r="F201" s="132"/>
      <c r="G201" s="135"/>
      <c r="H201" s="132"/>
      <c r="I201" s="135"/>
    </row>
    <row r="202" spans="1:9" ht="47.4" customHeight="1" x14ac:dyDescent="0.25">
      <c r="A202" s="59" t="s">
        <v>33</v>
      </c>
      <c r="B202" s="132"/>
      <c r="C202" s="132"/>
      <c r="D202" s="132"/>
      <c r="E202" s="132"/>
      <c r="F202" s="132"/>
      <c r="G202" s="136"/>
      <c r="H202" s="132"/>
      <c r="I202" s="136"/>
    </row>
    <row r="203" spans="1:9" ht="25.05" customHeight="1" x14ac:dyDescent="0.25">
      <c r="A203" s="67" t="s">
        <v>34</v>
      </c>
      <c r="B203" s="134"/>
      <c r="C203" s="147"/>
      <c r="D203" s="110"/>
      <c r="E203" s="147"/>
      <c r="F203" s="110"/>
      <c r="G203" s="147"/>
      <c r="H203" s="110"/>
      <c r="I203" s="147"/>
    </row>
    <row r="204" spans="1:9" ht="25.05" customHeight="1" x14ac:dyDescent="0.25">
      <c r="A204" s="67" t="s">
        <v>35</v>
      </c>
      <c r="B204" s="134"/>
      <c r="C204" s="147"/>
      <c r="D204" s="110"/>
      <c r="E204" s="147"/>
      <c r="F204" s="110"/>
      <c r="G204" s="147"/>
      <c r="H204" s="110"/>
      <c r="I204" s="147"/>
    </row>
    <row r="205" spans="1:9" ht="25.05" customHeight="1" x14ac:dyDescent="0.25">
      <c r="A205" s="67" t="s">
        <v>5</v>
      </c>
      <c r="B205" s="134"/>
      <c r="C205" s="147"/>
      <c r="D205" s="110"/>
      <c r="E205" s="147"/>
      <c r="F205" s="110"/>
      <c r="G205" s="147"/>
      <c r="H205" s="110"/>
      <c r="I205" s="147"/>
    </row>
    <row r="206" spans="1:9" ht="25.05" customHeight="1" x14ac:dyDescent="0.25">
      <c r="A206" s="69"/>
      <c r="B206" s="134"/>
      <c r="C206" s="147"/>
      <c r="D206" s="110"/>
      <c r="E206" s="147"/>
      <c r="F206" s="110"/>
      <c r="G206" s="147"/>
      <c r="H206" s="110"/>
      <c r="I206" s="147"/>
    </row>
    <row r="207" spans="1:9" ht="75" customHeight="1" x14ac:dyDescent="0.25">
      <c r="A207" s="60" t="s">
        <v>88</v>
      </c>
      <c r="B207" s="110"/>
      <c r="C207" s="137"/>
      <c r="D207" s="110"/>
      <c r="E207" s="137"/>
      <c r="F207" s="110"/>
      <c r="G207" s="110"/>
      <c r="H207" s="110"/>
      <c r="I207" s="110"/>
    </row>
    <row r="208" spans="1:9" ht="69.599999999999994" customHeight="1" x14ac:dyDescent="0.25">
      <c r="A208" s="61" t="s">
        <v>206</v>
      </c>
      <c r="B208" s="138"/>
      <c r="C208" s="138"/>
      <c r="D208" s="138"/>
      <c r="E208" s="138"/>
      <c r="F208" s="138"/>
      <c r="G208" s="138"/>
      <c r="H208" s="138"/>
      <c r="I208" s="138"/>
    </row>
    <row r="209" spans="1:9" ht="52.8" customHeight="1" x14ac:dyDescent="0.25">
      <c r="A209" s="61" t="s">
        <v>211</v>
      </c>
      <c r="B209" s="138"/>
      <c r="C209" s="138"/>
      <c r="D209" s="138"/>
      <c r="E209" s="138"/>
      <c r="F209" s="138"/>
      <c r="G209" s="138"/>
      <c r="H209" s="138"/>
      <c r="I209" s="138"/>
    </row>
    <row r="210" spans="1:9" ht="45.6" customHeight="1" x14ac:dyDescent="0.3">
      <c r="A210" s="62" t="s">
        <v>73</v>
      </c>
      <c r="B210" s="139" t="s">
        <v>24</v>
      </c>
      <c r="C210" s="139"/>
      <c r="D210" s="139" t="s">
        <v>24</v>
      </c>
      <c r="E210" s="138"/>
      <c r="F210" s="139" t="s">
        <v>24</v>
      </c>
      <c r="G210" s="138"/>
      <c r="H210" s="139" t="s">
        <v>24</v>
      </c>
      <c r="I210" s="138"/>
    </row>
    <row r="211" spans="1:9" ht="29.4" customHeight="1" x14ac:dyDescent="0.25">
      <c r="A211" s="12" t="s">
        <v>385</v>
      </c>
      <c r="B211" s="139"/>
      <c r="C211" s="139"/>
      <c r="D211" s="139"/>
      <c r="E211" s="138"/>
      <c r="F211" s="139"/>
      <c r="G211" s="138"/>
      <c r="H211" s="139"/>
      <c r="I211" s="138"/>
    </row>
    <row r="212" spans="1:9" ht="31.2" customHeight="1" x14ac:dyDescent="0.25">
      <c r="A212" s="84" t="s">
        <v>16</v>
      </c>
      <c r="B212" s="140"/>
      <c r="C212" s="139"/>
      <c r="D212" s="140"/>
      <c r="E212" s="138"/>
      <c r="F212" s="140"/>
      <c r="G212" s="138"/>
      <c r="H212" s="140"/>
      <c r="I212" s="138"/>
    </row>
    <row r="213" spans="1:9" ht="31.2" customHeight="1" x14ac:dyDescent="0.25">
      <c r="A213" s="84" t="s">
        <v>68</v>
      </c>
      <c r="B213" s="140"/>
      <c r="C213" s="139"/>
      <c r="D213" s="140"/>
      <c r="E213" s="138"/>
      <c r="F213" s="140"/>
      <c r="G213" s="138"/>
      <c r="H213" s="140"/>
      <c r="I213" s="138"/>
    </row>
    <row r="214" spans="1:9" ht="36" customHeight="1" x14ac:dyDescent="0.25">
      <c r="A214" s="85" t="s">
        <v>64</v>
      </c>
      <c r="B214" s="140"/>
      <c r="C214" s="139"/>
      <c r="D214" s="140"/>
      <c r="E214" s="138"/>
      <c r="F214" s="140"/>
      <c r="G214" s="138"/>
      <c r="H214" s="140"/>
      <c r="I214" s="138"/>
    </row>
    <row r="215" spans="1:9" ht="36" customHeight="1" x14ac:dyDescent="0.25">
      <c r="A215" s="85" t="s">
        <v>65</v>
      </c>
      <c r="B215" s="140"/>
      <c r="C215" s="139"/>
      <c r="D215" s="140"/>
      <c r="E215" s="138"/>
      <c r="F215" s="140"/>
      <c r="G215" s="138"/>
      <c r="H215" s="140"/>
      <c r="I215" s="138"/>
    </row>
    <row r="216" spans="1:9" ht="36" customHeight="1" x14ac:dyDescent="0.25">
      <c r="A216" s="84" t="s">
        <v>367</v>
      </c>
      <c r="B216" s="141"/>
      <c r="C216" s="139"/>
      <c r="D216" s="141"/>
      <c r="E216" s="138"/>
      <c r="F216" s="141"/>
      <c r="G216" s="138"/>
      <c r="H216" s="141"/>
      <c r="I216" s="138"/>
    </row>
    <row r="217" spans="1:9" ht="36" customHeight="1" thickBot="1" x14ac:dyDescent="0.3">
      <c r="A217" s="13" t="s">
        <v>70</v>
      </c>
      <c r="B217" s="142"/>
      <c r="C217" s="139"/>
      <c r="D217" s="142"/>
      <c r="E217" s="138"/>
      <c r="F217" s="142"/>
      <c r="G217" s="138"/>
      <c r="H217" s="142"/>
      <c r="I217" s="138"/>
    </row>
    <row r="218" spans="1:9" ht="36" customHeight="1" thickTop="1" x14ac:dyDescent="0.25">
      <c r="A218" s="30" t="s">
        <v>19</v>
      </c>
      <c r="B218" s="143">
        <f>SUM(B212:B217)</f>
        <v>0</v>
      </c>
      <c r="C218" s="139"/>
      <c r="D218" s="143">
        <f>SUM(D212:D217)</f>
        <v>0</v>
      </c>
      <c r="E218" s="138"/>
      <c r="F218" s="143">
        <f>SUM(F212:F217)</f>
        <v>0</v>
      </c>
      <c r="G218" s="138"/>
      <c r="H218" s="143">
        <f>SUM(H212:H217)</f>
        <v>0</v>
      </c>
      <c r="I218" s="138"/>
    </row>
    <row r="219" spans="1:9" ht="36" customHeight="1" x14ac:dyDescent="0.25">
      <c r="A219" s="29" t="s">
        <v>20</v>
      </c>
      <c r="B219" s="140"/>
      <c r="C219" s="139"/>
      <c r="D219" s="140"/>
      <c r="E219" s="138"/>
      <c r="F219" s="140"/>
      <c r="G219" s="138"/>
      <c r="H219" s="140"/>
      <c r="I219" s="138"/>
    </row>
    <row r="220" spans="1:9" ht="36" customHeight="1" x14ac:dyDescent="0.25">
      <c r="A220" s="29" t="s">
        <v>22</v>
      </c>
      <c r="B220" s="143">
        <f>SUM(B218:B219)</f>
        <v>0</v>
      </c>
      <c r="C220" s="139"/>
      <c r="D220" s="143">
        <f>SUM(D218:D219)</f>
        <v>0</v>
      </c>
      <c r="E220" s="138"/>
      <c r="F220" s="143">
        <f>SUM(F218:F219)</f>
        <v>0</v>
      </c>
      <c r="G220" s="138"/>
      <c r="H220" s="143">
        <f>SUM(H218:H219)</f>
        <v>0</v>
      </c>
      <c r="I220" s="138"/>
    </row>
    <row r="221" spans="1:9" ht="54" customHeight="1" x14ac:dyDescent="0.3">
      <c r="A221" s="62" t="s">
        <v>207</v>
      </c>
      <c r="B221" s="138"/>
      <c r="C221" s="139"/>
      <c r="D221" s="138"/>
      <c r="E221" s="138"/>
      <c r="F221" s="138"/>
      <c r="G221" s="138"/>
      <c r="H221" s="138"/>
      <c r="I221" s="138"/>
    </row>
    <row r="222" spans="1:9" ht="36" customHeight="1" x14ac:dyDescent="0.25">
      <c r="A222" s="84" t="s">
        <v>13</v>
      </c>
      <c r="B222" s="140"/>
      <c r="C222" s="139"/>
      <c r="D222" s="140"/>
      <c r="E222" s="138"/>
      <c r="F222" s="140"/>
      <c r="G222" s="138"/>
      <c r="H222" s="140"/>
      <c r="I222" s="138"/>
    </row>
    <row r="223" spans="1:9" ht="36" customHeight="1" x14ac:dyDescent="0.25">
      <c r="A223" s="84" t="s">
        <v>69</v>
      </c>
      <c r="B223" s="140"/>
      <c r="C223" s="139"/>
      <c r="D223" s="140"/>
      <c r="E223" s="138"/>
      <c r="F223" s="140"/>
      <c r="G223" s="138"/>
      <c r="H223" s="140"/>
      <c r="I223" s="138"/>
    </row>
    <row r="224" spans="1:9" ht="36" customHeight="1" x14ac:dyDescent="0.25">
      <c r="A224" s="85" t="s">
        <v>66</v>
      </c>
      <c r="B224" s="140"/>
      <c r="C224" s="139"/>
      <c r="D224" s="140"/>
      <c r="E224" s="138"/>
      <c r="F224" s="140"/>
      <c r="G224" s="138"/>
      <c r="H224" s="140"/>
      <c r="I224" s="138"/>
    </row>
    <row r="225" spans="1:9" ht="36" customHeight="1" x14ac:dyDescent="0.25">
      <c r="A225" s="85" t="s">
        <v>67</v>
      </c>
      <c r="B225" s="140"/>
      <c r="C225" s="139"/>
      <c r="D225" s="140"/>
      <c r="E225" s="138"/>
      <c r="F225" s="140"/>
      <c r="G225" s="138"/>
      <c r="H225" s="140"/>
      <c r="I225" s="138"/>
    </row>
    <row r="226" spans="1:9" ht="36" customHeight="1" x14ac:dyDescent="0.25">
      <c r="A226" s="84" t="s">
        <v>367</v>
      </c>
      <c r="B226" s="140"/>
      <c r="C226" s="139"/>
      <c r="D226" s="140"/>
      <c r="E226" s="138"/>
      <c r="F226" s="140"/>
      <c r="G226" s="138"/>
      <c r="H226" s="140"/>
      <c r="I226" s="138"/>
    </row>
    <row r="227" spans="1:9" ht="36" customHeight="1" thickBot="1" x14ac:dyDescent="0.3">
      <c r="A227" s="13" t="s">
        <v>70</v>
      </c>
      <c r="B227" s="144"/>
      <c r="C227" s="139"/>
      <c r="D227" s="144"/>
      <c r="E227" s="138"/>
      <c r="F227" s="144"/>
      <c r="G227" s="138"/>
      <c r="H227" s="144"/>
      <c r="I227" s="138"/>
    </row>
    <row r="228" spans="1:9" ht="33" customHeight="1" thickTop="1" x14ac:dyDescent="0.25">
      <c r="A228" s="30" t="s">
        <v>21</v>
      </c>
      <c r="B228" s="143">
        <f>SUM(B222:B227)</f>
        <v>0</v>
      </c>
      <c r="C228" s="139"/>
      <c r="D228" s="143">
        <f>SUM(D222:D227)</f>
        <v>0</v>
      </c>
      <c r="E228" s="138"/>
      <c r="F228" s="143">
        <f>SUM(F222:F227)</f>
        <v>0</v>
      </c>
      <c r="G228" s="138"/>
      <c r="H228" s="143">
        <f>SUM(H222:H227)</f>
        <v>0</v>
      </c>
      <c r="I228" s="138"/>
    </row>
    <row r="229" spans="1:9" ht="33" customHeight="1" x14ac:dyDescent="0.25">
      <c r="A229" s="29" t="s">
        <v>20</v>
      </c>
      <c r="B229" s="140"/>
      <c r="C229" s="139"/>
      <c r="D229" s="140"/>
      <c r="E229" s="138"/>
      <c r="F229" s="140"/>
      <c r="G229" s="138"/>
      <c r="H229" s="140"/>
      <c r="I229" s="138"/>
    </row>
    <row r="230" spans="1:9" ht="33" customHeight="1" x14ac:dyDescent="0.25">
      <c r="A230" s="29" t="s">
        <v>23</v>
      </c>
      <c r="B230" s="143">
        <f>SUM(B228:B229)</f>
        <v>0</v>
      </c>
      <c r="C230" s="139"/>
      <c r="D230" s="143">
        <f>SUM(D228:D229)</f>
        <v>0</v>
      </c>
      <c r="E230" s="138"/>
      <c r="F230" s="143">
        <f>SUM(F228:F229)</f>
        <v>0</v>
      </c>
      <c r="G230" s="138"/>
      <c r="H230" s="143">
        <f>SUM(H228:H229)</f>
        <v>0</v>
      </c>
      <c r="I230" s="138"/>
    </row>
    <row r="231" spans="1:9" ht="53.4" customHeight="1" x14ac:dyDescent="0.3">
      <c r="A231" s="63" t="s">
        <v>74</v>
      </c>
      <c r="B231" s="139"/>
      <c r="C231" s="139"/>
      <c r="D231" s="139"/>
      <c r="E231" s="138"/>
      <c r="F231" s="139"/>
      <c r="G231" s="138"/>
      <c r="H231" s="139"/>
      <c r="I231" s="138"/>
    </row>
    <row r="232" spans="1:9" ht="25.05" customHeight="1" x14ac:dyDescent="0.25">
      <c r="A232" s="29" t="s">
        <v>208</v>
      </c>
      <c r="B232" s="140"/>
      <c r="C232" s="139"/>
      <c r="D232" s="140"/>
      <c r="E232" s="138"/>
      <c r="F232" s="140"/>
      <c r="G232" s="138"/>
      <c r="H232" s="140"/>
      <c r="I232" s="138"/>
    </row>
    <row r="233" spans="1:9" ht="25.05" customHeight="1" thickBot="1" x14ac:dyDescent="0.3">
      <c r="A233" s="83" t="s">
        <v>209</v>
      </c>
      <c r="B233" s="142"/>
      <c r="C233" s="139"/>
      <c r="D233" s="142"/>
      <c r="E233" s="138"/>
      <c r="F233" s="142"/>
      <c r="G233" s="138"/>
      <c r="H233" s="142"/>
      <c r="I233" s="138"/>
    </row>
    <row r="234" spans="1:9" ht="36" customHeight="1" thickTop="1" x14ac:dyDescent="0.25">
      <c r="A234" s="30" t="s">
        <v>25</v>
      </c>
      <c r="B234" s="143">
        <f>SUM(B232:B233)</f>
        <v>0</v>
      </c>
      <c r="C234" s="139"/>
      <c r="D234" s="143">
        <f>SUM(D232:D233)</f>
        <v>0</v>
      </c>
      <c r="E234" s="138"/>
      <c r="F234" s="143">
        <f>SUM(F232:F233)</f>
        <v>0</v>
      </c>
      <c r="G234" s="138"/>
      <c r="H234" s="143">
        <f>SUM(H232:H233)</f>
        <v>0</v>
      </c>
      <c r="I234" s="138"/>
    </row>
    <row r="235" spans="1:9" ht="36" customHeight="1" x14ac:dyDescent="0.25">
      <c r="A235" s="29" t="s">
        <v>20</v>
      </c>
      <c r="B235" s="140"/>
      <c r="C235" s="139"/>
      <c r="D235" s="140"/>
      <c r="E235" s="138"/>
      <c r="F235" s="140"/>
      <c r="G235" s="138"/>
      <c r="H235" s="140"/>
      <c r="I235" s="138"/>
    </row>
    <row r="236" spans="1:9" ht="36" customHeight="1" x14ac:dyDescent="0.25">
      <c r="A236" s="29" t="s">
        <v>26</v>
      </c>
      <c r="B236" s="143">
        <f>SUM(B234:B235)</f>
        <v>0</v>
      </c>
      <c r="C236" s="139"/>
      <c r="D236" s="143">
        <f>SUM(D234:D235)</f>
        <v>0</v>
      </c>
      <c r="E236" s="138"/>
      <c r="F236" s="143">
        <f>SUM(F234:F235)</f>
        <v>0</v>
      </c>
      <c r="G236" s="138"/>
      <c r="H236" s="143">
        <f>SUM(H234:H235)</f>
        <v>0</v>
      </c>
      <c r="I236" s="138"/>
    </row>
    <row r="237" spans="1:9" ht="40.200000000000003" customHeight="1" x14ac:dyDescent="0.25">
      <c r="A237" s="160" t="s">
        <v>39</v>
      </c>
      <c r="B237" s="145">
        <f>B184+B218+B228+B234</f>
        <v>0</v>
      </c>
      <c r="C237" s="138"/>
      <c r="D237" s="145">
        <f>D184+D218+D228+D234</f>
        <v>0</v>
      </c>
      <c r="E237" s="138"/>
      <c r="F237" s="145">
        <f>F184+F218+F228+F234</f>
        <v>0</v>
      </c>
      <c r="G237" s="138"/>
      <c r="H237" s="145">
        <f>H184+H218+H228+H234</f>
        <v>0</v>
      </c>
      <c r="I237" s="138"/>
    </row>
    <row r="238" spans="1:9" ht="40.200000000000003" customHeight="1" x14ac:dyDescent="0.25">
      <c r="A238" s="161" t="s">
        <v>40</v>
      </c>
      <c r="B238" s="127">
        <f>B188+B220+B230+B236</f>
        <v>0</v>
      </c>
      <c r="C238" s="129"/>
      <c r="D238" s="127">
        <f>D188+D220+D230+D236</f>
        <v>0</v>
      </c>
      <c r="E238" s="138"/>
      <c r="F238" s="127">
        <f>F188+F220+F230+F236</f>
        <v>0</v>
      </c>
      <c r="G238" s="138"/>
      <c r="H238" s="127">
        <f>H188+H220+H230+H236</f>
        <v>0</v>
      </c>
      <c r="I238" s="138"/>
    </row>
    <row r="239" spans="1:9" ht="47.4" customHeight="1" x14ac:dyDescent="0.25">
      <c r="A239" s="31" t="s">
        <v>85</v>
      </c>
    </row>
    <row r="240" spans="1:9" ht="91.2" customHeight="1" x14ac:dyDescent="0.25">
      <c r="A240" s="32"/>
      <c r="B240"/>
    </row>
    <row r="241" spans="1:1" x14ac:dyDescent="0.25">
      <c r="A241" s="33" t="s">
        <v>210</v>
      </c>
    </row>
  </sheetData>
  <sheetProtection algorithmName="SHA-512" hashValue="2fQJwhF5mcLdKs7lQCmbPv7QelfGG3r/9ZepcbTnRnZOWp9U6UAlucwElYNS7Wn5KBUF0X9ZA5pExeeUbxb0tg==" saltValue="EY6pYh9RCxvlLIcMR1gWsA==" spinCount="100000" sheet="1" objects="1" scenarios="1"/>
  <dataValidations count="24">
    <dataValidation allowBlank="1" showInputMessage="1" showErrorMessage="1" prompt="Täytä yhteisön tilikausi tähän ruutuun aloituspäivästä lopetuspäivään. Esim. 1.1.-31.12.2020." sqref="A9" xr:uid="{0D58E4D6-B132-4571-B536-CAB50CC0038A}"/>
    <dataValidation operator="notBetween" showInputMessage="1" showErrorMessage="1" prompt="Lisää tilikauden pituus kuukausina." sqref="A11" xr:uid="{F46A5E29-DA7D-46D3-B2D3-21F3DE72C934}"/>
    <dataValidation allowBlank="1" showInputMessage="1" showErrorMessage="1" promptTitle="Uudiskohteiden aso-myynnit" prompt="Esitetään ainoastaan uusien kohteiden asumisoikeushuoneistojen myynnit sekä sellaisten asuntojen, jotka myydään ensimmäistä kertaa. " sqref="H175 F175 D175 B175" xr:uid="{551A4BB1-2B64-4121-B9D8-F345A61DA424}"/>
    <dataValidation allowBlank="1" showInputMessage="1" showErrorMessage="1" promptTitle="Ulkoisella rahoituksella katetut" prompt="Edellisen tilikauden jälkilaskelmasta &quot; investointien ja rahoituksen jäämä&quot;. Investoinneissa esitetään pääsääntöisesti ulkoisella rahoituksella katetut kulut. " sqref="H171 F171 D171 B171" xr:uid="{91E11A44-1A0A-4AD1-93E2-DDE041440BFF}"/>
    <dataValidation allowBlank="1" showInputMessage="1" showErrorMessage="1" promptTitle="Rivien piilottaminen" prompt="Piilota ylimääräiset rivit tarvittaessa. Jos rivit poistaa, häviävät kaavat. " sqref="H155 F155 D155 B155" xr:uid="{55136519-8AAC-4DE7-9F48-D1D082BEC367}"/>
    <dataValidation allowBlank="1" showInputMessage="1" showErrorMessage="1" promptTitle="Muut velvoitteet" prompt="Aso-lunastuksiin ja lainojen lyhennyksiin varautuminen voidaan esittää myös samassa yhteydessä &quot;lain mukaisiin velvoitteisiin varautumisissa&quot;. Piilota ylimääräiset rivit tarvittaessa. " sqref="H124 F124 D124 B124" xr:uid="{C698D172-2B02-4E4B-8802-9F8F67BBA52A}"/>
    <dataValidation allowBlank="1" showInputMessage="1" showErrorMessage="1" promptTitle="Ohje" prompt="Esitetään olemassa olevien (vanhojen) kohteiden asojen lunastukset. Lunastukset ja myynnit voi esittää myös nettosummana joko myydyissä asumisoikeuksissa tai yhtiölle lunastetuissa asumisoikeuksissa. " sqref="H130 F130 D130 B130 H145 F145 D145 B145" xr:uid="{7901033E-2CA3-4855-AC7C-896A9B3899A4}"/>
    <dataValidation allowBlank="1" showInputMessage="1" showErrorMessage="1" promptTitle="Ohje" prompt="Esitetään olemassa olevien (vanhojen) kohteiden aso-myynnit. Voi esittää myös nettosummana (myynnit-lunastukset). " sqref="H126 F126 D126 B126 H141 F141 D141 B141" xr:uid="{9B39B7A1-0286-43CA-B64F-986F96FB0CFD}"/>
    <dataValidation allowBlank="1" showInputMessage="1" showErrorMessage="1" promptTitle="Vastikkeen tasaus" prompt="Summa, miten paljon kohde maksaa muiden kohteiden kuluja tai vastaavasti saa muilta kohteilta hyvitystä omiin kuluihinsa. Koska kulut esitetään +merkkisenä, hyvitys esitetään -merkkisenä. " sqref="F165 F85 H99 F99 H117 F117 H132 F132 H148 F148 H165 H85" xr:uid="{F42879F2-80B4-4075-89A0-8115580BD812}"/>
    <dataValidation allowBlank="1" showInputMessage="1" showErrorMessage="1" promptTitle="Vastikkeen tasaus" prompt="Yhteisön ja tasausryhmän kulut ovat jaettu kaikille kohteille, joten yhteisön ja tasausryhmän laskelmassa ei esitetä vastikkeen tasaus-summaa." sqref="D85 B85 B99 D99 B117 D117 B132 D132 B148 D148 B165 D165" xr:uid="{331CC343-2206-4194-A043-C989D6634A2A}"/>
    <dataValidation allowBlank="1" showInputMessage="1" showErrorMessage="1" promptTitle="Ohje" prompt="Kohteen todelliset arvioidut kulut. Kulut muodostuvat kohteiden yhteenlasketuista kuluista. " sqref="H84 F84" xr:uid="{76B11662-EE24-453A-B987-4E810DEE4CC2}"/>
    <dataValidation allowBlank="1" showInputMessage="1" showErrorMessage="1" promptTitle="Ohje" prompt="Yhteisön todelliset arvioidut kulut. Kulut muodostuvat kohteiden yhteenlasketuista kuluista. " sqref="B84 D84" xr:uid="{E468E230-BBBF-4F22-8878-8FBAAE4AAC3F}"/>
    <dataValidation allowBlank="1" showInputMessage="1" showErrorMessage="1" promptTitle="Vastikkeet huoneistoalaa kohden" prompt="Täytä huoneistoala ja tilikauden pituus. " sqref="E15:E22 C15:C22 G15:G22 I15:I22" xr:uid="{F7D02C97-B144-4A6E-B006-A5CE932E5DA9}"/>
    <dataValidation allowBlank="1" showInputMessage="1" showErrorMessage="1" promptTitle="Vastikkeiden määritys" prompt="Vastikkeet tulee määritellä 100 %:n käyttöasteelle." sqref="H15:H16 F15:F16 D15:D16 B15:B16 F61 D61 B61 H61" xr:uid="{90B65DBE-2682-47FC-B574-214F4134AA3A}"/>
    <dataValidation allowBlank="1" showInputMessage="1" showErrorMessage="1" promptTitle="Rivin leveyden lisääminen" prompt="Laskelman suojauksen salasana on &quot;ara&quot;. Riviä pääsee leventämään purkamalla salasanan. " sqref="I203 E203 G203 C203" xr:uid="{366F7954-FC91-40A3-A8FC-9B6719D33D33}"/>
    <dataValidation allowBlank="1" showInputMessage="1" showErrorMessage="1" promptTitle="Yli- ja alijäämän huomioiminen " prompt="Jos kerättävissä vastiketuotoissa on huomioitu edell.tilikauden yli- ja alijäämä, ei yli- ja alijäämää enää vähennetä loppusummasta (tulee esitetyksi kahteen kertaan). " sqref="B104 F104 D104 H104" xr:uid="{E1487C2E-BC90-42F8-880D-BACCED99E418}"/>
    <dataValidation allowBlank="1" showInputMessage="1" showErrorMessage="1" promptTitle="Kulujen syöttäminen" prompt="Kulut syötetään +merkkisenä. " sqref="B67 D67 F67 H67 B24 D24 F24 H24" xr:uid="{EC34841A-F6A3-4B21-A589-17769655CCDA}"/>
    <dataValidation allowBlank="1" showInputMessage="1" showErrorMessage="1" promptTitle="Ruutujen kiinnittäminen" prompt="Ruudut ovat kiinnitetty B4-ruudusta. Ruutujen vapauttamisen ohjeet löytyvät ohjeista. " sqref="B4" xr:uid="{51CD947C-9B04-4196-BBB5-6002DD735853}"/>
    <dataValidation allowBlank="1" showInputMessage="1" showErrorMessage="1" promptTitle="Huomautus" prompt="Älä esitä varautumisiin kerättäviä vastikkeita kahteen kertaan, jos ne sisältyvät jo käyttövastike II:een. " sqref="C191 E191 G191 I191" xr:uid="{E86A095A-9548-480B-BEA5-1847411CFAF6}"/>
    <dataValidation allowBlank="1" showInputMessage="1" showErrorMessage="1" promptTitle="Vastikkeiden määritys" prompt="Investoinneilla ei ole vaikutusta vastikkeen määrään, koska investoinnit katetaan pääsääntöisesti ulkoisella rahoituksella." sqref="B183 D183 F183 H183" xr:uid="{5F226E0A-B9A7-4BFB-A7E4-FCA33F0AA315}"/>
    <dataValidation allowBlank="1" showInputMessage="1" showErrorMessage="1" promptTitle="Vastikkeiden määritys" prompt="Vastikkeet tulee määritellä 100 %:n käyttöasteelle. ARA suosittelee, että varautumisiin kerättäviä vastikkeita ei sisällytetä k-vast. II:een, vaan ne esitetään suoraan varautumisissa. " sqref="B60 D60 F60 H60" xr:uid="{9B754A74-E49E-4ABD-A956-7707A5F003CC}"/>
    <dataValidation allowBlank="1" showInputMessage="1" showErrorMessage="1" promptTitle="Ohje" prompt="Sallittua kerätä varoja myymättä jääneiden asumisoikeushuoneistojen lunastamisiin. Huoneistot joko vuokrataan tai ne jäävät tyhjilleen." sqref="B139 D139 F139 H139" xr:uid="{4F1C8A8E-5B94-41E4-9466-A20C24A452B1}"/>
    <dataValidation allowBlank="1" showInputMessage="1" showErrorMessage="1" promptTitle="Rivien piilottaminen" prompt="Piilota ylimääräiset rivit. Jos rivit poistetaan, poistuvat myös kaavat. " sqref="H137 F137 D137 B137" xr:uid="{A6228BBC-9AB8-4871-A1DE-A8402332F06E}"/>
    <dataValidation allowBlank="1" showInputMessage="1" showErrorMessage="1" promptTitle="Yli- ja alijäämän huomioiminen " prompt="Jos kerättävissä vastiketuotoissa on huomioitu edell.tilikauden yli- ja alijäämä, ei yli- ja alijäämää enää vähennetä loppusummasta (summa vähentää jäämää kahteen kertaan). " sqref="H57 F57 D57 B57" xr:uid="{A336BB20-ACE4-45C7-9FC5-DD4A51225CA4}"/>
  </dataValidations>
  <pageMargins left="0.70866141732283472" right="0.70866141732283472" top="0.74803149606299213" bottom="0.74803149606299213" header="0.31496062992125984" footer="0.31496062992125984"/>
  <pageSetup paperSize="9" scale="88" orientation="landscape" r:id="rId1"/>
  <headerFooter>
    <oddHeader>&amp;C&amp;D</oddHeader>
    <oddFooter>&amp;C&amp;P</oddFooter>
  </headerFooter>
  <rowBreaks count="1" manualBreakCount="1">
    <brk id="188" max="8" man="1"/>
  </rowBreaks>
  <colBreaks count="1" manualBreakCount="1">
    <brk id="5" max="1048575" man="1"/>
  </colBreaks>
  <ignoredErrors>
    <ignoredError sqref="C15:E15 F15:H15 C22:D22 E22:F22 H2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5761A-0825-494F-BC92-34FDCDC0C98B}">
  <dimension ref="A1:B169"/>
  <sheetViews>
    <sheetView zoomScale="90" zoomScaleNormal="90" workbookViewId="0">
      <selection activeCell="B2" sqref="B2"/>
    </sheetView>
  </sheetViews>
  <sheetFormatPr defaultRowHeight="13.8" x14ac:dyDescent="0.25"/>
  <cols>
    <col min="1" max="1" width="53.453125" style="176" bestFit="1" customWidth="1"/>
    <col min="2" max="2" width="83.36328125" style="78" customWidth="1"/>
  </cols>
  <sheetData>
    <row r="1" spans="1:2" ht="22.2" x14ac:dyDescent="0.25">
      <c r="A1" s="181" t="s">
        <v>108</v>
      </c>
      <c r="B1" s="169" t="s">
        <v>384</v>
      </c>
    </row>
    <row r="2" spans="1:2" ht="41.4" x14ac:dyDescent="0.25">
      <c r="A2" s="81" t="s">
        <v>355</v>
      </c>
      <c r="B2" s="78" t="s">
        <v>82</v>
      </c>
    </row>
    <row r="3" spans="1:2" ht="27.6" x14ac:dyDescent="0.25">
      <c r="A3" s="80" t="s">
        <v>95</v>
      </c>
      <c r="B3" s="78" t="s">
        <v>372</v>
      </c>
    </row>
    <row r="4" spans="1:2" ht="82.8" x14ac:dyDescent="0.25">
      <c r="A4" s="80" t="s">
        <v>114</v>
      </c>
      <c r="B4" s="170" t="s">
        <v>323</v>
      </c>
    </row>
    <row r="5" spans="1:2" ht="41.4" x14ac:dyDescent="0.25">
      <c r="A5" s="171" t="s">
        <v>294</v>
      </c>
      <c r="B5" s="78" t="s">
        <v>356</v>
      </c>
    </row>
    <row r="6" spans="1:2" ht="179.4" x14ac:dyDescent="0.25">
      <c r="A6" s="171" t="s">
        <v>342</v>
      </c>
      <c r="B6" s="78" t="s">
        <v>343</v>
      </c>
    </row>
    <row r="7" spans="1:2" x14ac:dyDescent="0.25">
      <c r="A7" s="80" t="s">
        <v>235</v>
      </c>
      <c r="B7" s="78" t="s">
        <v>236</v>
      </c>
    </row>
    <row r="8" spans="1:2" ht="96.6" x14ac:dyDescent="0.25">
      <c r="A8" s="81" t="s">
        <v>96</v>
      </c>
      <c r="B8" s="78" t="s">
        <v>347</v>
      </c>
    </row>
    <row r="9" spans="1:2" ht="69" x14ac:dyDescent="0.25">
      <c r="A9" s="80" t="s">
        <v>350</v>
      </c>
      <c r="B9" s="78" t="s">
        <v>289</v>
      </c>
    </row>
    <row r="10" spans="1:2" ht="69" x14ac:dyDescent="0.25">
      <c r="A10" s="79" t="s">
        <v>250</v>
      </c>
      <c r="B10" s="78" t="s">
        <v>251</v>
      </c>
    </row>
    <row r="11" spans="1:2" ht="41.4" x14ac:dyDescent="0.25">
      <c r="A11" s="80" t="s">
        <v>193</v>
      </c>
      <c r="B11" s="78" t="s">
        <v>357</v>
      </c>
    </row>
    <row r="12" spans="1:2" ht="41.4" x14ac:dyDescent="0.25">
      <c r="A12" s="80" t="s">
        <v>348</v>
      </c>
      <c r="B12" s="172" t="s">
        <v>349</v>
      </c>
    </row>
    <row r="13" spans="1:2" ht="55.2" x14ac:dyDescent="0.25">
      <c r="A13" s="80" t="s">
        <v>297</v>
      </c>
      <c r="B13" s="78" t="s">
        <v>324</v>
      </c>
    </row>
    <row r="14" spans="1:2" x14ac:dyDescent="0.25">
      <c r="A14" s="81" t="s">
        <v>123</v>
      </c>
      <c r="B14" s="78" t="s">
        <v>230</v>
      </c>
    </row>
    <row r="15" spans="1:2" ht="82.8" x14ac:dyDescent="0.25">
      <c r="A15" s="80" t="s">
        <v>315</v>
      </c>
      <c r="B15" s="78" t="s">
        <v>322</v>
      </c>
    </row>
    <row r="16" spans="1:2" ht="55.2" x14ac:dyDescent="0.25">
      <c r="A16" s="81" t="s">
        <v>244</v>
      </c>
      <c r="B16" s="78" t="s">
        <v>245</v>
      </c>
    </row>
    <row r="17" spans="1:2" x14ac:dyDescent="0.25">
      <c r="A17" s="81" t="s">
        <v>185</v>
      </c>
      <c r="B17" s="78" t="s">
        <v>278</v>
      </c>
    </row>
    <row r="18" spans="1:2" ht="55.2" x14ac:dyDescent="0.25">
      <c r="A18" s="80" t="s">
        <v>61</v>
      </c>
      <c r="B18" s="78" t="s">
        <v>325</v>
      </c>
    </row>
    <row r="19" spans="1:2" ht="151.80000000000001" x14ac:dyDescent="0.25">
      <c r="A19" s="80" t="s">
        <v>379</v>
      </c>
      <c r="B19" s="180" t="s">
        <v>380</v>
      </c>
    </row>
    <row r="20" spans="1:2" ht="27.6" x14ac:dyDescent="0.25">
      <c r="A20" s="80" t="s">
        <v>94</v>
      </c>
      <c r="B20" s="78" t="s">
        <v>326</v>
      </c>
    </row>
    <row r="21" spans="1:2" x14ac:dyDescent="0.25">
      <c r="A21" s="81" t="s">
        <v>43</v>
      </c>
      <c r="B21" s="78" t="s">
        <v>234</v>
      </c>
    </row>
    <row r="22" spans="1:2" ht="110.4" x14ac:dyDescent="0.25">
      <c r="A22" s="80" t="s">
        <v>233</v>
      </c>
      <c r="B22" s="78" t="s">
        <v>358</v>
      </c>
    </row>
    <row r="23" spans="1:2" ht="96.6" x14ac:dyDescent="0.25">
      <c r="A23" s="80" t="s">
        <v>144</v>
      </c>
      <c r="B23" s="78" t="s">
        <v>253</v>
      </c>
    </row>
    <row r="24" spans="1:2" ht="41.4" x14ac:dyDescent="0.25">
      <c r="A24" s="80" t="s">
        <v>71</v>
      </c>
      <c r="B24" s="78" t="s">
        <v>329</v>
      </c>
    </row>
    <row r="25" spans="1:2" ht="73.5" customHeight="1" x14ac:dyDescent="0.25">
      <c r="A25" s="80" t="s">
        <v>79</v>
      </c>
      <c r="B25" s="78" t="s">
        <v>330</v>
      </c>
    </row>
    <row r="26" spans="1:2" ht="69" x14ac:dyDescent="0.25">
      <c r="A26" s="80" t="s">
        <v>194</v>
      </c>
      <c r="B26" s="78" t="s">
        <v>267</v>
      </c>
    </row>
    <row r="27" spans="1:2" ht="69" x14ac:dyDescent="0.25">
      <c r="A27" s="80" t="s">
        <v>345</v>
      </c>
      <c r="B27" s="78" t="s">
        <v>344</v>
      </c>
    </row>
    <row r="28" spans="1:2" ht="124.2" x14ac:dyDescent="0.25">
      <c r="A28" s="80" t="s">
        <v>291</v>
      </c>
      <c r="B28" s="170" t="s">
        <v>292</v>
      </c>
    </row>
    <row r="29" spans="1:2" ht="41.4" x14ac:dyDescent="0.25">
      <c r="A29" s="80" t="s">
        <v>49</v>
      </c>
      <c r="B29" s="78" t="s">
        <v>331</v>
      </c>
    </row>
    <row r="30" spans="1:2" ht="41.4" x14ac:dyDescent="0.25">
      <c r="A30" s="80" t="s">
        <v>51</v>
      </c>
      <c r="B30" s="78" t="s">
        <v>52</v>
      </c>
    </row>
    <row r="31" spans="1:2" ht="96.6" x14ac:dyDescent="0.25">
      <c r="A31" s="80" t="s">
        <v>41</v>
      </c>
      <c r="B31" s="78" t="s">
        <v>219</v>
      </c>
    </row>
    <row r="32" spans="1:2" ht="41.4" x14ac:dyDescent="0.25">
      <c r="A32" s="79" t="s">
        <v>110</v>
      </c>
      <c r="B32" s="177" t="s">
        <v>363</v>
      </c>
    </row>
    <row r="33" spans="1:2" x14ac:dyDescent="0.25">
      <c r="A33" s="173" t="s">
        <v>111</v>
      </c>
      <c r="B33" s="78" t="s">
        <v>112</v>
      </c>
    </row>
    <row r="34" spans="1:2" ht="82.8" x14ac:dyDescent="0.25">
      <c r="A34" s="81" t="s">
        <v>218</v>
      </c>
      <c r="B34" s="78" t="s">
        <v>359</v>
      </c>
    </row>
    <row r="35" spans="1:2" ht="55.2" x14ac:dyDescent="0.25">
      <c r="A35" s="80" t="s">
        <v>55</v>
      </c>
      <c r="B35" s="78" t="s">
        <v>264</v>
      </c>
    </row>
    <row r="36" spans="1:2" ht="27.6" x14ac:dyDescent="0.25">
      <c r="A36" s="174" t="s">
        <v>132</v>
      </c>
      <c r="B36" s="78" t="s">
        <v>259</v>
      </c>
    </row>
    <row r="37" spans="1:2" x14ac:dyDescent="0.25">
      <c r="A37" s="80" t="s">
        <v>327</v>
      </c>
      <c r="B37" s="78" t="s">
        <v>328</v>
      </c>
    </row>
    <row r="38" spans="1:2" ht="82.8" x14ac:dyDescent="0.25">
      <c r="A38" s="81" t="s">
        <v>254</v>
      </c>
      <c r="B38" s="78" t="s">
        <v>364</v>
      </c>
    </row>
    <row r="39" spans="1:2" ht="41.4" x14ac:dyDescent="0.25">
      <c r="A39" s="81" t="s">
        <v>92</v>
      </c>
      <c r="B39" s="78" t="s">
        <v>257</v>
      </c>
    </row>
    <row r="40" spans="1:2" ht="69" x14ac:dyDescent="0.25">
      <c r="A40" s="80" t="s">
        <v>87</v>
      </c>
      <c r="B40" s="78" t="s">
        <v>258</v>
      </c>
    </row>
    <row r="41" spans="1:2" ht="27.6" x14ac:dyDescent="0.25">
      <c r="A41" s="80" t="s">
        <v>303</v>
      </c>
      <c r="B41" s="78" t="s">
        <v>304</v>
      </c>
    </row>
    <row r="42" spans="1:2" ht="55.2" x14ac:dyDescent="0.25">
      <c r="A42" s="81" t="s">
        <v>317</v>
      </c>
      <c r="B42" s="78" t="s">
        <v>305</v>
      </c>
    </row>
    <row r="43" spans="1:2" ht="41.4" x14ac:dyDescent="0.25">
      <c r="A43" s="80" t="s">
        <v>90</v>
      </c>
      <c r="B43" s="78" t="s">
        <v>57</v>
      </c>
    </row>
    <row r="44" spans="1:2" ht="82.8" x14ac:dyDescent="0.25">
      <c r="A44" s="80" t="s">
        <v>312</v>
      </c>
      <c r="B44" s="78" t="s">
        <v>273</v>
      </c>
    </row>
    <row r="45" spans="1:2" ht="69" x14ac:dyDescent="0.25">
      <c r="A45" s="80" t="s">
        <v>300</v>
      </c>
      <c r="B45" s="78" t="s">
        <v>332</v>
      </c>
    </row>
    <row r="46" spans="1:2" ht="55.2" x14ac:dyDescent="0.25">
      <c r="A46" s="173" t="s">
        <v>223</v>
      </c>
      <c r="B46" s="78" t="s">
        <v>333</v>
      </c>
    </row>
    <row r="47" spans="1:2" ht="41.4" x14ac:dyDescent="0.25">
      <c r="A47" s="80" t="s">
        <v>248</v>
      </c>
      <c r="B47" s="78" t="s">
        <v>249</v>
      </c>
    </row>
    <row r="48" spans="1:2" ht="55.2" x14ac:dyDescent="0.25">
      <c r="A48" s="173" t="s">
        <v>221</v>
      </c>
      <c r="B48" s="78" t="s">
        <v>222</v>
      </c>
    </row>
    <row r="49" spans="1:2" ht="138" x14ac:dyDescent="0.25">
      <c r="A49" s="80" t="s">
        <v>220</v>
      </c>
      <c r="B49" s="78" t="s">
        <v>334</v>
      </c>
    </row>
    <row r="50" spans="1:2" ht="27.6" x14ac:dyDescent="0.25">
      <c r="A50" s="79" t="s">
        <v>136</v>
      </c>
      <c r="B50" s="78" t="s">
        <v>309</v>
      </c>
    </row>
    <row r="51" spans="1:2" ht="41.4" x14ac:dyDescent="0.25">
      <c r="A51" s="174" t="s">
        <v>75</v>
      </c>
      <c r="B51" s="78" t="s">
        <v>280</v>
      </c>
    </row>
    <row r="52" spans="1:2" ht="55.2" x14ac:dyDescent="0.25">
      <c r="A52" s="175" t="s">
        <v>97</v>
      </c>
      <c r="B52" s="78" t="s">
        <v>109</v>
      </c>
    </row>
    <row r="53" spans="1:2" ht="27.6" x14ac:dyDescent="0.25">
      <c r="A53" s="80" t="s">
        <v>293</v>
      </c>
      <c r="B53" s="78" t="s">
        <v>335</v>
      </c>
    </row>
    <row r="54" spans="1:2" x14ac:dyDescent="0.25">
      <c r="A54" s="80" t="s">
        <v>115</v>
      </c>
      <c r="B54" s="78" t="s">
        <v>116</v>
      </c>
    </row>
    <row r="55" spans="1:2" ht="55.2" x14ac:dyDescent="0.25">
      <c r="A55" s="80" t="s">
        <v>44</v>
      </c>
      <c r="B55" s="78" t="s">
        <v>238</v>
      </c>
    </row>
    <row r="56" spans="1:2" x14ac:dyDescent="0.25">
      <c r="A56" s="174" t="s">
        <v>382</v>
      </c>
      <c r="B56" s="78" t="s">
        <v>383</v>
      </c>
    </row>
    <row r="57" spans="1:2" ht="27.6" x14ac:dyDescent="0.25">
      <c r="A57" s="174" t="s">
        <v>282</v>
      </c>
      <c r="B57" s="78" t="s">
        <v>283</v>
      </c>
    </row>
    <row r="58" spans="1:2" ht="82.8" x14ac:dyDescent="0.25">
      <c r="A58" s="80" t="s">
        <v>281</v>
      </c>
      <c r="B58" s="78" t="s">
        <v>365</v>
      </c>
    </row>
    <row r="59" spans="1:2" ht="27.6" x14ac:dyDescent="0.25">
      <c r="A59" s="81" t="s">
        <v>279</v>
      </c>
      <c r="B59" s="76" t="s">
        <v>371</v>
      </c>
    </row>
    <row r="60" spans="1:2" ht="55.2" x14ac:dyDescent="0.25">
      <c r="A60" s="80" t="s">
        <v>53</v>
      </c>
      <c r="B60" s="78" t="s">
        <v>240</v>
      </c>
    </row>
    <row r="61" spans="1:2" x14ac:dyDescent="0.25">
      <c r="A61" s="80" t="s">
        <v>0</v>
      </c>
      <c r="B61" s="78" t="s">
        <v>252</v>
      </c>
    </row>
    <row r="62" spans="1:2" ht="41.4" x14ac:dyDescent="0.25">
      <c r="A62" s="81" t="s">
        <v>12</v>
      </c>
      <c r="B62" s="78" t="s">
        <v>231</v>
      </c>
    </row>
    <row r="63" spans="1:2" ht="41.4" x14ac:dyDescent="0.25">
      <c r="A63" s="80" t="s">
        <v>74</v>
      </c>
      <c r="B63" s="78" t="s">
        <v>284</v>
      </c>
    </row>
    <row r="64" spans="1:2" ht="27.6" x14ac:dyDescent="0.25">
      <c r="A64" s="174" t="s">
        <v>167</v>
      </c>
      <c r="B64" s="78" t="s">
        <v>274</v>
      </c>
    </row>
    <row r="65" spans="1:2" ht="96.6" x14ac:dyDescent="0.25">
      <c r="A65" s="77" t="s">
        <v>298</v>
      </c>
      <c r="B65" s="78" t="s">
        <v>299</v>
      </c>
    </row>
    <row r="66" spans="1:2" x14ac:dyDescent="0.25">
      <c r="A66" s="182" t="s">
        <v>119</v>
      </c>
      <c r="B66" s="78" t="s">
        <v>338</v>
      </c>
    </row>
    <row r="67" spans="1:2" ht="55.2" x14ac:dyDescent="0.25">
      <c r="A67" s="175" t="s">
        <v>310</v>
      </c>
      <c r="B67" s="78" t="s">
        <v>360</v>
      </c>
    </row>
    <row r="68" spans="1:2" ht="82.8" x14ac:dyDescent="0.25">
      <c r="A68" s="80" t="s">
        <v>367</v>
      </c>
      <c r="B68" s="75" t="s">
        <v>368</v>
      </c>
    </row>
    <row r="69" spans="1:2" ht="55.2" x14ac:dyDescent="0.25">
      <c r="A69" s="174" t="s">
        <v>225</v>
      </c>
      <c r="B69" s="78" t="s">
        <v>226</v>
      </c>
    </row>
    <row r="70" spans="1:2" x14ac:dyDescent="0.25">
      <c r="A70" s="80" t="s">
        <v>260</v>
      </c>
      <c r="B70" s="78" t="s">
        <v>261</v>
      </c>
    </row>
    <row r="71" spans="1:2" ht="82.8" x14ac:dyDescent="0.25">
      <c r="A71" s="174" t="s">
        <v>311</v>
      </c>
      <c r="B71" s="78" t="s">
        <v>361</v>
      </c>
    </row>
    <row r="72" spans="1:2" x14ac:dyDescent="0.25">
      <c r="A72" s="80" t="s">
        <v>36</v>
      </c>
      <c r="B72" s="78" t="s">
        <v>270</v>
      </c>
    </row>
    <row r="73" spans="1:2" ht="54.6" customHeight="1" x14ac:dyDescent="0.25">
      <c r="A73" s="80" t="s">
        <v>129</v>
      </c>
      <c r="B73" s="78" t="s">
        <v>239</v>
      </c>
    </row>
    <row r="74" spans="1:2" ht="55.2" x14ac:dyDescent="0.25">
      <c r="A74" s="79" t="s">
        <v>262</v>
      </c>
      <c r="B74" s="78" t="s">
        <v>263</v>
      </c>
    </row>
    <row r="75" spans="1:2" ht="41.4" x14ac:dyDescent="0.25">
      <c r="A75" s="81" t="s">
        <v>216</v>
      </c>
      <c r="B75" s="75" t="s">
        <v>378</v>
      </c>
    </row>
    <row r="76" spans="1:2" x14ac:dyDescent="0.25">
      <c r="A76" s="81" t="s">
        <v>246</v>
      </c>
      <c r="B76" s="78" t="s">
        <v>247</v>
      </c>
    </row>
    <row r="77" spans="1:2" ht="27.6" x14ac:dyDescent="0.25">
      <c r="A77" s="80" t="s">
        <v>318</v>
      </c>
      <c r="B77" s="78" t="s">
        <v>237</v>
      </c>
    </row>
    <row r="78" spans="1:2" ht="27.6" x14ac:dyDescent="0.25">
      <c r="A78" s="173" t="s">
        <v>91</v>
      </c>
      <c r="B78" s="78" t="s">
        <v>58</v>
      </c>
    </row>
    <row r="79" spans="1:2" ht="41.4" x14ac:dyDescent="0.25">
      <c r="A79" s="80" t="s">
        <v>146</v>
      </c>
      <c r="B79" s="78" t="s">
        <v>255</v>
      </c>
    </row>
    <row r="80" spans="1:2" ht="55.2" x14ac:dyDescent="0.25">
      <c r="A80" s="82" t="s">
        <v>47</v>
      </c>
      <c r="B80" s="78" t="s">
        <v>48</v>
      </c>
    </row>
    <row r="81" spans="1:2" ht="110.4" x14ac:dyDescent="0.25">
      <c r="A81" s="80" t="s">
        <v>113</v>
      </c>
      <c r="B81" s="78" t="s">
        <v>362</v>
      </c>
    </row>
    <row r="82" spans="1:2" ht="69" x14ac:dyDescent="0.25">
      <c r="A82" s="80" t="s">
        <v>38</v>
      </c>
      <c r="B82" s="78" t="s">
        <v>308</v>
      </c>
    </row>
    <row r="83" spans="1:2" ht="27.6" x14ac:dyDescent="0.25">
      <c r="A83" s="79" t="s">
        <v>80</v>
      </c>
      <c r="B83" s="78" t="s">
        <v>81</v>
      </c>
    </row>
    <row r="84" spans="1:2" ht="82.8" x14ac:dyDescent="0.25">
      <c r="A84" s="79" t="s">
        <v>285</v>
      </c>
      <c r="B84" s="78" t="s">
        <v>286</v>
      </c>
    </row>
    <row r="85" spans="1:2" x14ac:dyDescent="0.25">
      <c r="A85" s="81" t="s">
        <v>287</v>
      </c>
      <c r="B85" s="78" t="s">
        <v>288</v>
      </c>
    </row>
    <row r="86" spans="1:2" ht="82.8" x14ac:dyDescent="0.25">
      <c r="A86" s="81" t="s">
        <v>217</v>
      </c>
      <c r="B86" s="78" t="s">
        <v>377</v>
      </c>
    </row>
    <row r="87" spans="1:2" ht="138" x14ac:dyDescent="0.25">
      <c r="A87" s="171" t="s">
        <v>369</v>
      </c>
      <c r="B87" s="78" t="s">
        <v>370</v>
      </c>
    </row>
    <row r="88" spans="1:2" ht="41.4" x14ac:dyDescent="0.25">
      <c r="A88" s="81" t="s">
        <v>54</v>
      </c>
      <c r="B88" s="78" t="s">
        <v>339</v>
      </c>
    </row>
    <row r="89" spans="1:2" ht="96.6" x14ac:dyDescent="0.25">
      <c r="A89" s="80" t="s">
        <v>319</v>
      </c>
      <c r="B89" s="78" t="s">
        <v>306</v>
      </c>
    </row>
    <row r="90" spans="1:2" ht="55.2" x14ac:dyDescent="0.25">
      <c r="A90" s="81" t="s">
        <v>60</v>
      </c>
      <c r="B90" s="78" t="s">
        <v>227</v>
      </c>
    </row>
    <row r="91" spans="1:2" ht="96.6" x14ac:dyDescent="0.25">
      <c r="A91" s="81" t="s">
        <v>50</v>
      </c>
      <c r="B91" s="78" t="s">
        <v>307</v>
      </c>
    </row>
    <row r="92" spans="1:2" ht="110.4" x14ac:dyDescent="0.25">
      <c r="A92" s="171" t="s">
        <v>214</v>
      </c>
      <c r="B92" s="78" t="s">
        <v>351</v>
      </c>
    </row>
    <row r="93" spans="1:2" ht="69" x14ac:dyDescent="0.25">
      <c r="A93" s="175" t="s">
        <v>164</v>
      </c>
      <c r="B93" s="78" t="s">
        <v>313</v>
      </c>
    </row>
    <row r="94" spans="1:2" ht="69" x14ac:dyDescent="0.25">
      <c r="A94" s="171" t="s">
        <v>181</v>
      </c>
      <c r="B94" s="78" t="s">
        <v>340</v>
      </c>
    </row>
    <row r="95" spans="1:2" ht="69" x14ac:dyDescent="0.25">
      <c r="A95" s="80" t="s">
        <v>28</v>
      </c>
      <c r="B95" s="78" t="s">
        <v>268</v>
      </c>
    </row>
    <row r="96" spans="1:2" ht="27.6" x14ac:dyDescent="0.25">
      <c r="A96" s="80" t="s">
        <v>320</v>
      </c>
      <c r="B96" s="78" t="s">
        <v>321</v>
      </c>
    </row>
    <row r="97" spans="1:2" ht="207" x14ac:dyDescent="0.25">
      <c r="A97" s="81" t="s">
        <v>290</v>
      </c>
      <c r="B97" s="78" t="s">
        <v>316</v>
      </c>
    </row>
    <row r="98" spans="1:2" x14ac:dyDescent="0.25">
      <c r="A98" s="171" t="s">
        <v>336</v>
      </c>
      <c r="B98" s="78" t="s">
        <v>337</v>
      </c>
    </row>
    <row r="99" spans="1:2" ht="27.6" x14ac:dyDescent="0.25">
      <c r="A99" s="80" t="s">
        <v>301</v>
      </c>
      <c r="B99" s="78" t="s">
        <v>224</v>
      </c>
    </row>
    <row r="100" spans="1:2" ht="165.6" x14ac:dyDescent="0.25">
      <c r="A100" s="79" t="s">
        <v>232</v>
      </c>
      <c r="B100" s="78" t="s">
        <v>302</v>
      </c>
    </row>
    <row r="101" spans="1:2" ht="27.6" x14ac:dyDescent="0.25">
      <c r="A101" s="81" t="s">
        <v>45</v>
      </c>
      <c r="B101" s="78" t="s">
        <v>46</v>
      </c>
    </row>
    <row r="102" spans="1:2" ht="96.6" x14ac:dyDescent="0.25">
      <c r="A102" s="171" t="s">
        <v>42</v>
      </c>
      <c r="B102" s="78" t="s">
        <v>346</v>
      </c>
    </row>
    <row r="103" spans="1:2" x14ac:dyDescent="0.25">
      <c r="A103" s="183" t="s">
        <v>62</v>
      </c>
      <c r="B103" s="170" t="s">
        <v>59</v>
      </c>
    </row>
    <row r="104" spans="1:2" ht="82.8" x14ac:dyDescent="0.25">
      <c r="A104" s="80" t="s">
        <v>228</v>
      </c>
      <c r="B104" s="78" t="s">
        <v>229</v>
      </c>
    </row>
    <row r="105" spans="1:2" ht="55.2" x14ac:dyDescent="0.25">
      <c r="A105" s="80" t="s">
        <v>184</v>
      </c>
      <c r="B105" s="78" t="s">
        <v>265</v>
      </c>
    </row>
    <row r="106" spans="1:2" ht="27.6" x14ac:dyDescent="0.25">
      <c r="A106" s="80" t="s">
        <v>276</v>
      </c>
      <c r="B106" s="78" t="s">
        <v>277</v>
      </c>
    </row>
    <row r="107" spans="1:2" ht="110.4" x14ac:dyDescent="0.25">
      <c r="A107" s="80" t="s">
        <v>93</v>
      </c>
      <c r="B107" s="78" t="s">
        <v>366</v>
      </c>
    </row>
    <row r="108" spans="1:2" ht="55.2" x14ac:dyDescent="0.25">
      <c r="A108" s="80" t="s">
        <v>176</v>
      </c>
      <c r="B108" s="78" t="s">
        <v>269</v>
      </c>
    </row>
    <row r="109" spans="1:2" ht="110.4" x14ac:dyDescent="0.25">
      <c r="A109" s="80" t="s">
        <v>158</v>
      </c>
      <c r="B109" s="78" t="s">
        <v>272</v>
      </c>
    </row>
    <row r="110" spans="1:2" ht="124.2" x14ac:dyDescent="0.25">
      <c r="A110" s="174" t="s">
        <v>11</v>
      </c>
      <c r="B110" s="78" t="s">
        <v>256</v>
      </c>
    </row>
    <row r="111" spans="1:2" ht="69" x14ac:dyDescent="0.25">
      <c r="A111" s="179" t="s">
        <v>376</v>
      </c>
      <c r="B111" s="78" t="s">
        <v>374</v>
      </c>
    </row>
    <row r="112" spans="1:2" ht="82.8" x14ac:dyDescent="0.25">
      <c r="A112" s="179" t="s">
        <v>373</v>
      </c>
      <c r="B112" s="78" t="s">
        <v>375</v>
      </c>
    </row>
    <row r="113" spans="1:2" ht="96.6" x14ac:dyDescent="0.25">
      <c r="A113" s="175" t="s">
        <v>89</v>
      </c>
      <c r="B113" s="78" t="s">
        <v>215</v>
      </c>
    </row>
    <row r="114" spans="1:2" ht="55.2" x14ac:dyDescent="0.25">
      <c r="A114" s="80" t="s">
        <v>314</v>
      </c>
      <c r="B114" s="78" t="s">
        <v>275</v>
      </c>
    </row>
    <row r="115" spans="1:2" ht="41.4" x14ac:dyDescent="0.25">
      <c r="A115" s="80" t="s">
        <v>296</v>
      </c>
      <c r="B115" s="78" t="s">
        <v>295</v>
      </c>
    </row>
    <row r="116" spans="1:2" x14ac:dyDescent="0.25">
      <c r="A116" s="80" t="s">
        <v>241</v>
      </c>
      <c r="B116" s="78" t="s">
        <v>242</v>
      </c>
    </row>
    <row r="117" spans="1:2" ht="27.6" x14ac:dyDescent="0.25">
      <c r="A117" s="81" t="s">
        <v>341</v>
      </c>
      <c r="B117" s="78" t="s">
        <v>243</v>
      </c>
    </row>
    <row r="118" spans="1:2" ht="55.2" x14ac:dyDescent="0.25">
      <c r="A118" s="174" t="s">
        <v>17</v>
      </c>
      <c r="B118" s="78" t="s">
        <v>266</v>
      </c>
    </row>
    <row r="119" spans="1:2" x14ac:dyDescent="0.25">
      <c r="A119" s="80" t="s">
        <v>37</v>
      </c>
      <c r="B119" s="78" t="s">
        <v>271</v>
      </c>
    </row>
    <row r="120" spans="1:2" x14ac:dyDescent="0.25">
      <c r="A120" s="173"/>
    </row>
    <row r="121" spans="1:2" x14ac:dyDescent="0.25">
      <c r="A121" s="80"/>
    </row>
    <row r="122" spans="1:2" x14ac:dyDescent="0.25">
      <c r="A122" s="81"/>
    </row>
    <row r="123" spans="1:2" x14ac:dyDescent="0.25">
      <c r="A123" s="80"/>
    </row>
    <row r="124" spans="1:2" x14ac:dyDescent="0.25">
      <c r="A124" s="184"/>
    </row>
    <row r="125" spans="1:2" x14ac:dyDescent="0.25">
      <c r="A125" s="80"/>
    </row>
    <row r="126" spans="1:2" x14ac:dyDescent="0.25">
      <c r="A126" s="80"/>
    </row>
    <row r="127" spans="1:2" x14ac:dyDescent="0.25">
      <c r="A127" s="80"/>
    </row>
    <row r="128" spans="1:2" x14ac:dyDescent="0.25">
      <c r="A128" s="80"/>
    </row>
    <row r="129" spans="1:1" x14ac:dyDescent="0.25">
      <c r="A129" s="80"/>
    </row>
    <row r="130" spans="1:1" x14ac:dyDescent="0.25">
      <c r="A130" s="80"/>
    </row>
    <row r="131" spans="1:1" x14ac:dyDescent="0.25">
      <c r="A131" s="80"/>
    </row>
    <row r="132" spans="1:1" x14ac:dyDescent="0.25">
      <c r="A132" s="80"/>
    </row>
    <row r="133" spans="1:1" x14ac:dyDescent="0.25">
      <c r="A133" s="80"/>
    </row>
    <row r="134" spans="1:1" x14ac:dyDescent="0.25">
      <c r="A134" s="80"/>
    </row>
    <row r="135" spans="1:1" x14ac:dyDescent="0.25">
      <c r="A135" s="80"/>
    </row>
    <row r="136" spans="1:1" x14ac:dyDescent="0.25">
      <c r="A136" s="80"/>
    </row>
    <row r="137" spans="1:1" x14ac:dyDescent="0.25">
      <c r="A137" s="80"/>
    </row>
    <row r="138" spans="1:1" x14ac:dyDescent="0.25">
      <c r="A138" s="80"/>
    </row>
    <row r="139" spans="1:1" x14ac:dyDescent="0.25">
      <c r="A139" s="80"/>
    </row>
    <row r="140" spans="1:1" x14ac:dyDescent="0.25">
      <c r="A140" s="80"/>
    </row>
    <row r="141" spans="1:1" x14ac:dyDescent="0.25">
      <c r="A141" s="80"/>
    </row>
    <row r="142" spans="1:1" x14ac:dyDescent="0.25">
      <c r="A142" s="80"/>
    </row>
    <row r="143" spans="1:1" x14ac:dyDescent="0.25">
      <c r="A143" s="80"/>
    </row>
    <row r="144" spans="1:1" x14ac:dyDescent="0.25">
      <c r="A144" s="80"/>
    </row>
    <row r="145" spans="1:1" x14ac:dyDescent="0.25">
      <c r="A145" s="80"/>
    </row>
    <row r="146" spans="1:1" x14ac:dyDescent="0.25">
      <c r="A146" s="80"/>
    </row>
    <row r="147" spans="1:1" x14ac:dyDescent="0.25">
      <c r="A147" s="80"/>
    </row>
    <row r="148" spans="1:1" x14ac:dyDescent="0.25">
      <c r="A148" s="80"/>
    </row>
    <row r="149" spans="1:1" x14ac:dyDescent="0.25">
      <c r="A149" s="80"/>
    </row>
    <row r="150" spans="1:1" x14ac:dyDescent="0.25">
      <c r="A150" s="80"/>
    </row>
    <row r="151" spans="1:1" x14ac:dyDescent="0.25">
      <c r="A151" s="80"/>
    </row>
    <row r="152" spans="1:1" x14ac:dyDescent="0.25">
      <c r="A152" s="80"/>
    </row>
    <row r="153" spans="1:1" x14ac:dyDescent="0.25">
      <c r="A153" s="80"/>
    </row>
    <row r="154" spans="1:1" x14ac:dyDescent="0.25">
      <c r="A154" s="80"/>
    </row>
    <row r="155" spans="1:1" x14ac:dyDescent="0.25">
      <c r="A155" s="80"/>
    </row>
    <row r="156" spans="1:1" x14ac:dyDescent="0.25">
      <c r="A156" s="80"/>
    </row>
    <row r="157" spans="1:1" x14ac:dyDescent="0.25">
      <c r="A157" s="80"/>
    </row>
    <row r="158" spans="1:1" x14ac:dyDescent="0.25">
      <c r="A158" s="80"/>
    </row>
    <row r="159" spans="1:1" x14ac:dyDescent="0.25">
      <c r="A159" s="80"/>
    </row>
    <row r="160" spans="1:1" x14ac:dyDescent="0.25">
      <c r="A160" s="80"/>
    </row>
    <row r="161" spans="1:1" x14ac:dyDescent="0.25">
      <c r="A161" s="80"/>
    </row>
    <row r="162" spans="1:1" x14ac:dyDescent="0.25">
      <c r="A162" s="80"/>
    </row>
    <row r="163" spans="1:1" x14ac:dyDescent="0.25">
      <c r="A163" s="80"/>
    </row>
    <row r="164" spans="1:1" x14ac:dyDescent="0.25">
      <c r="A164" s="80"/>
    </row>
    <row r="165" spans="1:1" x14ac:dyDescent="0.25">
      <c r="A165" s="80"/>
    </row>
    <row r="166" spans="1:1" x14ac:dyDescent="0.25">
      <c r="A166" s="80"/>
    </row>
    <row r="167" spans="1:1" x14ac:dyDescent="0.25">
      <c r="A167" s="80"/>
    </row>
    <row r="168" spans="1:1" x14ac:dyDescent="0.25">
      <c r="A168" s="80"/>
    </row>
    <row r="169" spans="1:1" x14ac:dyDescent="0.25">
      <c r="A169" s="80"/>
    </row>
  </sheetData>
  <sortState xmlns:xlrd2="http://schemas.microsoft.com/office/spreadsheetml/2017/richdata2" ref="A3:B115">
    <sortCondition ref="A2:A115"/>
  </sortState>
  <pageMargins left="0.7" right="0.7" top="0.75" bottom="0.75" header="0.3" footer="0.3"/>
  <pageSetup paperSize="9" scale="55"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2</vt:i4>
      </vt:variant>
    </vt:vector>
  </HeadingPairs>
  <TitlesOfParts>
    <vt:vector size="4" baseType="lpstr">
      <vt:lpstr>Käyttövastikelaskelma</vt:lpstr>
      <vt:lpstr>Ohje</vt:lpstr>
      <vt:lpstr>Käyttövastikelaskelma!Tulostusalue</vt:lpstr>
      <vt:lpstr>Käyttövastikelaskelma!Tulostusotsikot</vt:lpstr>
    </vt:vector>
  </TitlesOfParts>
  <Company>Ympäristöhallinto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Vuokranmäärityslaskelma-mallipohja</dc:title>
  <dc:creator>suopanki</dc:creator>
  <cp:lastModifiedBy>Suopanki Mirja</cp:lastModifiedBy>
  <cp:lastPrinted>2022-02-02T13:38:07Z</cp:lastPrinted>
  <dcterms:created xsi:type="dcterms:W3CDTF">2013-01-07T11:32:33Z</dcterms:created>
  <dcterms:modified xsi:type="dcterms:W3CDTF">2022-03-25T09:51:15Z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