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ämäTyökirja"/>
  <mc:AlternateContent xmlns:mc="http://schemas.openxmlformats.org/markup-compatibility/2006">
    <mc:Choice Requires="x15">
      <x15ac:absPath xmlns:x15ac="http://schemas.microsoft.com/office/spreadsheetml/2010/11/ac" url="M:\Valvonta\ASO\Ohjeet ja tiedotteet\Käyttövastike- ja jälkilaskelma -pohjat\Ruotsinkieliset\"/>
    </mc:Choice>
  </mc:AlternateContent>
  <xr:revisionPtr revIDLastSave="0" documentId="13_ncr:1_{790B7FA7-DBB9-48D8-9A70-FA9C765D337D}" xr6:coauthVersionLast="47" xr6:coauthVersionMax="47" xr10:uidLastSave="{00000000-0000-0000-0000-000000000000}"/>
  <bookViews>
    <workbookView xWindow="-26100" yWindow="1785" windowWidth="23250" windowHeight="13470" xr2:uid="{00000000-000D-0000-FFFF-FFFF00000000}"/>
  </bookViews>
  <sheets>
    <sheet name="Beräkning av bruksvederlag" sheetId="9" r:id="rId1"/>
    <sheet name="Anvisning " sheetId="12" r:id="rId2"/>
  </sheets>
  <externalReferences>
    <externalReference r:id="rId3"/>
  </externalReferences>
  <definedNames>
    <definedName name="_xlnm._FilterDatabase" localSheetId="1" hidden="1">'Anvisning '!$A$1:$B$114</definedName>
    <definedName name="_xlnm.Print_Area" localSheetId="0">'Beräkning av bruksvederlag'!$A$1:$I$241</definedName>
    <definedName name="_xlnm.Print_Titles" localSheetId="0">'Beräkning av bruksvederlag'!$A:$A,[1]Käyttövastikelaskelma!$3:$3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7" i="9" l="1"/>
  <c r="F57" i="9"/>
  <c r="D57" i="9"/>
  <c r="H183" i="9"/>
  <c r="F183" i="9"/>
  <c r="D183" i="9"/>
  <c r="H84" i="9"/>
  <c r="I84" i="9" s="1"/>
  <c r="F84" i="9"/>
  <c r="G84" i="9" s="1"/>
  <c r="D84" i="9"/>
  <c r="D86" i="9" s="1"/>
  <c r="H15" i="9"/>
  <c r="B183" i="9"/>
  <c r="C183" i="9" s="1"/>
  <c r="H179" i="9"/>
  <c r="I179" i="9" s="1"/>
  <c r="F179" i="9"/>
  <c r="G179" i="9" s="1"/>
  <c r="D179" i="9"/>
  <c r="E179" i="9" s="1"/>
  <c r="B179" i="9"/>
  <c r="C179" i="9" s="1"/>
  <c r="I178" i="9"/>
  <c r="G178" i="9"/>
  <c r="E178" i="9"/>
  <c r="C178" i="9"/>
  <c r="I177" i="9"/>
  <c r="G177" i="9"/>
  <c r="E177" i="9"/>
  <c r="C177" i="9"/>
  <c r="I176" i="9"/>
  <c r="G176" i="9"/>
  <c r="E176" i="9"/>
  <c r="C176" i="9"/>
  <c r="I175" i="9"/>
  <c r="G175" i="9"/>
  <c r="E175" i="9"/>
  <c r="C175" i="9"/>
  <c r="I174" i="9"/>
  <c r="G174" i="9"/>
  <c r="E174" i="9"/>
  <c r="C174" i="9"/>
  <c r="I173" i="9"/>
  <c r="G173" i="9"/>
  <c r="E173" i="9"/>
  <c r="C173" i="9"/>
  <c r="I172" i="9"/>
  <c r="G172" i="9"/>
  <c r="E172" i="9"/>
  <c r="C172" i="9"/>
  <c r="I171" i="9"/>
  <c r="G171" i="9"/>
  <c r="E171" i="9"/>
  <c r="C171" i="9"/>
  <c r="I168" i="9"/>
  <c r="G168" i="9"/>
  <c r="E168" i="9"/>
  <c r="C168" i="9"/>
  <c r="I165" i="9"/>
  <c r="G165" i="9"/>
  <c r="E165" i="9"/>
  <c r="C165" i="9"/>
  <c r="H164" i="9"/>
  <c r="I164" i="9" s="1"/>
  <c r="F164" i="9"/>
  <c r="G164" i="9" s="1"/>
  <c r="D164" i="9"/>
  <c r="E164" i="9" s="1"/>
  <c r="B164" i="9"/>
  <c r="C164" i="9" s="1"/>
  <c r="I163" i="9"/>
  <c r="G163" i="9"/>
  <c r="E163" i="9"/>
  <c r="C163" i="9"/>
  <c r="I162" i="9"/>
  <c r="G162" i="9"/>
  <c r="E162" i="9"/>
  <c r="C162" i="9"/>
  <c r="I161" i="9"/>
  <c r="G161" i="9"/>
  <c r="E161" i="9"/>
  <c r="C161" i="9"/>
  <c r="H159" i="9"/>
  <c r="I159" i="9" s="1"/>
  <c r="F159" i="9"/>
  <c r="G159" i="9" s="1"/>
  <c r="D159" i="9"/>
  <c r="E159" i="9" s="1"/>
  <c r="B159" i="9"/>
  <c r="C159" i="9" s="1"/>
  <c r="I158" i="9"/>
  <c r="G158" i="9"/>
  <c r="E158" i="9"/>
  <c r="C158" i="9"/>
  <c r="I157" i="9"/>
  <c r="G157" i="9"/>
  <c r="E157" i="9"/>
  <c r="C157" i="9"/>
  <c r="I156" i="9"/>
  <c r="G156" i="9"/>
  <c r="E156" i="9"/>
  <c r="C156" i="9"/>
  <c r="I155" i="9"/>
  <c r="G155" i="9"/>
  <c r="E155" i="9"/>
  <c r="C155" i="9"/>
  <c r="I154" i="9"/>
  <c r="G154" i="9"/>
  <c r="E154" i="9"/>
  <c r="C154" i="9"/>
  <c r="I153" i="9"/>
  <c r="G153" i="9"/>
  <c r="E153" i="9"/>
  <c r="C153" i="9"/>
  <c r="I151" i="9"/>
  <c r="G151" i="9"/>
  <c r="E151" i="9"/>
  <c r="C151" i="9"/>
  <c r="F149" i="9"/>
  <c r="G149" i="9" s="1"/>
  <c r="I148" i="9"/>
  <c r="G148" i="9"/>
  <c r="E148" i="9"/>
  <c r="C148" i="9"/>
  <c r="H147" i="9"/>
  <c r="I147" i="9" s="1"/>
  <c r="F147" i="9"/>
  <c r="G147" i="9" s="1"/>
  <c r="D147" i="9"/>
  <c r="E147" i="9" s="1"/>
  <c r="B147" i="9"/>
  <c r="C147" i="9" s="1"/>
  <c r="I146" i="9"/>
  <c r="G146" i="9"/>
  <c r="E146" i="9"/>
  <c r="C146" i="9"/>
  <c r="I145" i="9"/>
  <c r="G145" i="9"/>
  <c r="E145" i="9"/>
  <c r="C145" i="9"/>
  <c r="H143" i="9"/>
  <c r="I143" i="9" s="1"/>
  <c r="F143" i="9"/>
  <c r="G143" i="9" s="1"/>
  <c r="D143" i="9"/>
  <c r="E143" i="9" s="1"/>
  <c r="B143" i="9"/>
  <c r="C143" i="9" s="1"/>
  <c r="I142" i="9"/>
  <c r="G142" i="9"/>
  <c r="E142" i="9"/>
  <c r="C142" i="9"/>
  <c r="I141" i="9"/>
  <c r="G141" i="9"/>
  <c r="E141" i="9"/>
  <c r="C141" i="9"/>
  <c r="I140" i="9"/>
  <c r="G140" i="9"/>
  <c r="E140" i="9"/>
  <c r="C140" i="9"/>
  <c r="I139" i="9"/>
  <c r="G139" i="9"/>
  <c r="E139" i="9"/>
  <c r="C139" i="9"/>
  <c r="I138" i="9"/>
  <c r="G138" i="9"/>
  <c r="E138" i="9"/>
  <c r="C138" i="9"/>
  <c r="I135" i="9"/>
  <c r="G135" i="9"/>
  <c r="E135" i="9"/>
  <c r="C135" i="9"/>
  <c r="I132" i="9"/>
  <c r="G132" i="9"/>
  <c r="E132" i="9"/>
  <c r="C132" i="9"/>
  <c r="H131" i="9"/>
  <c r="I131" i="9" s="1"/>
  <c r="F131" i="9"/>
  <c r="G131" i="9" s="1"/>
  <c r="D131" i="9"/>
  <c r="E131" i="9" s="1"/>
  <c r="B131" i="9"/>
  <c r="C131" i="9" s="1"/>
  <c r="I130" i="9"/>
  <c r="G130" i="9"/>
  <c r="E130" i="9"/>
  <c r="C130" i="9"/>
  <c r="I129" i="9"/>
  <c r="G129" i="9"/>
  <c r="E129" i="9"/>
  <c r="C129" i="9"/>
  <c r="H127" i="9"/>
  <c r="I127" i="9" s="1"/>
  <c r="F127" i="9"/>
  <c r="G127" i="9" s="1"/>
  <c r="D127" i="9"/>
  <c r="E127" i="9" s="1"/>
  <c r="B127" i="9"/>
  <c r="C127" i="9" s="1"/>
  <c r="I126" i="9"/>
  <c r="G126" i="9"/>
  <c r="E126" i="9"/>
  <c r="C126" i="9"/>
  <c r="I125" i="9"/>
  <c r="G125" i="9"/>
  <c r="E125" i="9"/>
  <c r="C125" i="9"/>
  <c r="I124" i="9"/>
  <c r="G124" i="9"/>
  <c r="E124" i="9"/>
  <c r="C124" i="9"/>
  <c r="I123" i="9"/>
  <c r="G123" i="9"/>
  <c r="E123" i="9"/>
  <c r="C123" i="9"/>
  <c r="I122" i="9"/>
  <c r="G122" i="9"/>
  <c r="E122" i="9"/>
  <c r="C122" i="9"/>
  <c r="I120" i="9"/>
  <c r="G120" i="9"/>
  <c r="E120" i="9"/>
  <c r="C120" i="9"/>
  <c r="F118" i="9"/>
  <c r="G118" i="9" s="1"/>
  <c r="I117" i="9"/>
  <c r="G117" i="9"/>
  <c r="E117" i="9"/>
  <c r="C117" i="9"/>
  <c r="H116" i="9"/>
  <c r="I116" i="9" s="1"/>
  <c r="F116" i="9"/>
  <c r="G116" i="9" s="1"/>
  <c r="D116" i="9"/>
  <c r="E116" i="9" s="1"/>
  <c r="B116" i="9"/>
  <c r="C116" i="9" s="1"/>
  <c r="I115" i="9"/>
  <c r="G115" i="9"/>
  <c r="E115" i="9"/>
  <c r="C115" i="9"/>
  <c r="I114" i="9"/>
  <c r="G114" i="9"/>
  <c r="E114" i="9"/>
  <c r="C114" i="9"/>
  <c r="I113" i="9"/>
  <c r="G113" i="9"/>
  <c r="E113" i="9"/>
  <c r="C113" i="9"/>
  <c r="I112" i="9"/>
  <c r="G112" i="9"/>
  <c r="E112" i="9"/>
  <c r="C112" i="9"/>
  <c r="H110" i="9"/>
  <c r="I110" i="9" s="1"/>
  <c r="F110" i="9"/>
  <c r="G110" i="9" s="1"/>
  <c r="D110" i="9"/>
  <c r="E110" i="9" s="1"/>
  <c r="B110" i="9"/>
  <c r="C110" i="9" s="1"/>
  <c r="I109" i="9"/>
  <c r="G109" i="9"/>
  <c r="E109" i="9"/>
  <c r="C109" i="9"/>
  <c r="I108" i="9"/>
  <c r="G108" i="9"/>
  <c r="E108" i="9"/>
  <c r="C108" i="9"/>
  <c r="I107" i="9"/>
  <c r="G107" i="9"/>
  <c r="E107" i="9"/>
  <c r="C107" i="9"/>
  <c r="I105" i="9"/>
  <c r="G105" i="9"/>
  <c r="E105" i="9"/>
  <c r="C105" i="9"/>
  <c r="I103" i="9"/>
  <c r="G103" i="9"/>
  <c r="E103" i="9"/>
  <c r="C103" i="9"/>
  <c r="F100" i="9"/>
  <c r="G100" i="9" s="1"/>
  <c r="I99" i="9"/>
  <c r="G99" i="9"/>
  <c r="E99" i="9"/>
  <c r="C99" i="9"/>
  <c r="H98" i="9"/>
  <c r="I98" i="9" s="1"/>
  <c r="F98" i="9"/>
  <c r="G98" i="9" s="1"/>
  <c r="D98" i="9"/>
  <c r="E98" i="9" s="1"/>
  <c r="B98" i="9"/>
  <c r="C98" i="9" s="1"/>
  <c r="I97" i="9"/>
  <c r="G97" i="9"/>
  <c r="E97" i="9"/>
  <c r="C97" i="9"/>
  <c r="I96" i="9"/>
  <c r="G96" i="9"/>
  <c r="E96" i="9"/>
  <c r="C96" i="9"/>
  <c r="I95" i="9"/>
  <c r="G95" i="9"/>
  <c r="E95" i="9"/>
  <c r="C95" i="9"/>
  <c r="I94" i="9"/>
  <c r="G94" i="9"/>
  <c r="E94" i="9"/>
  <c r="C94" i="9"/>
  <c r="I93" i="9"/>
  <c r="G93" i="9"/>
  <c r="E93" i="9"/>
  <c r="C93" i="9"/>
  <c r="H91" i="9"/>
  <c r="I91" i="9" s="1"/>
  <c r="F91" i="9"/>
  <c r="G91" i="9" s="1"/>
  <c r="D91" i="9"/>
  <c r="E91" i="9" s="1"/>
  <c r="B91" i="9"/>
  <c r="C91" i="9" s="1"/>
  <c r="I90" i="9"/>
  <c r="G90" i="9"/>
  <c r="E90" i="9"/>
  <c r="C90" i="9"/>
  <c r="I89" i="9"/>
  <c r="G89" i="9"/>
  <c r="E89" i="9"/>
  <c r="C89" i="9"/>
  <c r="I88" i="9"/>
  <c r="G88" i="9"/>
  <c r="E88" i="9"/>
  <c r="C88" i="9"/>
  <c r="I85" i="9"/>
  <c r="G85" i="9"/>
  <c r="E85" i="9"/>
  <c r="C85" i="9"/>
  <c r="B84" i="9"/>
  <c r="C84" i="9" s="1"/>
  <c r="I83" i="9"/>
  <c r="G83" i="9"/>
  <c r="E83" i="9"/>
  <c r="C83" i="9"/>
  <c r="I82" i="9"/>
  <c r="G82" i="9"/>
  <c r="E82" i="9"/>
  <c r="C82" i="9"/>
  <c r="I81" i="9"/>
  <c r="G81" i="9"/>
  <c r="E81" i="9"/>
  <c r="C81" i="9"/>
  <c r="I80" i="9"/>
  <c r="G80" i="9"/>
  <c r="E80" i="9"/>
  <c r="C80" i="9"/>
  <c r="I79" i="9"/>
  <c r="G79" i="9"/>
  <c r="E79" i="9"/>
  <c r="C79" i="9"/>
  <c r="I78" i="9"/>
  <c r="G78" i="9"/>
  <c r="E78" i="9"/>
  <c r="C78" i="9"/>
  <c r="I77" i="9"/>
  <c r="G77" i="9"/>
  <c r="E77" i="9"/>
  <c r="C77" i="9"/>
  <c r="I76" i="9"/>
  <c r="G76" i="9"/>
  <c r="E76" i="9"/>
  <c r="C76" i="9"/>
  <c r="I75" i="9"/>
  <c r="G75" i="9"/>
  <c r="E75" i="9"/>
  <c r="C75" i="9"/>
  <c r="I74" i="9"/>
  <c r="G74" i="9"/>
  <c r="E74" i="9"/>
  <c r="C74" i="9"/>
  <c r="I73" i="9"/>
  <c r="G73" i="9"/>
  <c r="E73" i="9"/>
  <c r="C73" i="9"/>
  <c r="I72" i="9"/>
  <c r="G72" i="9"/>
  <c r="E72" i="9"/>
  <c r="C72" i="9"/>
  <c r="I71" i="9"/>
  <c r="G71" i="9"/>
  <c r="E71" i="9"/>
  <c r="C71" i="9"/>
  <c r="I70" i="9"/>
  <c r="G70" i="9"/>
  <c r="E70" i="9"/>
  <c r="C70" i="9"/>
  <c r="I69" i="9"/>
  <c r="G69" i="9"/>
  <c r="E69" i="9"/>
  <c r="C69" i="9"/>
  <c r="I68" i="9"/>
  <c r="G68" i="9"/>
  <c r="E68" i="9"/>
  <c r="C68" i="9"/>
  <c r="I67" i="9"/>
  <c r="G67" i="9"/>
  <c r="E67" i="9"/>
  <c r="C67" i="9"/>
  <c r="I64" i="9"/>
  <c r="G64" i="9"/>
  <c r="E64" i="9"/>
  <c r="C64" i="9"/>
  <c r="I63" i="9"/>
  <c r="G63" i="9"/>
  <c r="E63" i="9"/>
  <c r="C63" i="9"/>
  <c r="I62" i="9"/>
  <c r="G62" i="9"/>
  <c r="E62" i="9"/>
  <c r="C62" i="9"/>
  <c r="I61" i="9"/>
  <c r="G61" i="9"/>
  <c r="E61" i="9"/>
  <c r="C61" i="9"/>
  <c r="I59" i="9"/>
  <c r="G59" i="9"/>
  <c r="E59" i="9"/>
  <c r="C59" i="9"/>
  <c r="I56" i="9"/>
  <c r="G56" i="9"/>
  <c r="E56" i="9"/>
  <c r="C56" i="9"/>
  <c r="H53" i="9"/>
  <c r="I53" i="9" s="1"/>
  <c r="F53" i="9"/>
  <c r="G53" i="9" s="1"/>
  <c r="D53" i="9"/>
  <c r="E53" i="9" s="1"/>
  <c r="C53" i="9"/>
  <c r="B53" i="9"/>
  <c r="I52" i="9"/>
  <c r="G52" i="9"/>
  <c r="E52" i="9"/>
  <c r="C52" i="9"/>
  <c r="I51" i="9"/>
  <c r="G51" i="9"/>
  <c r="E51" i="9"/>
  <c r="C51" i="9"/>
  <c r="I50" i="9"/>
  <c r="G50" i="9"/>
  <c r="E50" i="9"/>
  <c r="C50" i="9"/>
  <c r="I49" i="9"/>
  <c r="G49" i="9"/>
  <c r="E49" i="9"/>
  <c r="C49" i="9"/>
  <c r="I48" i="9"/>
  <c r="G48" i="9"/>
  <c r="E48" i="9"/>
  <c r="C48" i="9"/>
  <c r="H46" i="9"/>
  <c r="I46" i="9" s="1"/>
  <c r="G46" i="9"/>
  <c r="F46" i="9"/>
  <c r="D46" i="9"/>
  <c r="E46" i="9" s="1"/>
  <c r="C46" i="9"/>
  <c r="B46" i="9"/>
  <c r="I45" i="9"/>
  <c r="G45" i="9"/>
  <c r="E45" i="9"/>
  <c r="C45" i="9"/>
  <c r="I44" i="9"/>
  <c r="G44" i="9"/>
  <c r="E44" i="9"/>
  <c r="C44" i="9"/>
  <c r="I43" i="9"/>
  <c r="G43" i="9"/>
  <c r="E43" i="9"/>
  <c r="C43" i="9"/>
  <c r="H41" i="9"/>
  <c r="H54" i="9" s="1"/>
  <c r="I54" i="9" s="1"/>
  <c r="F41" i="9"/>
  <c r="F15" i="9" s="1"/>
  <c r="D41" i="9"/>
  <c r="D54" i="9" s="1"/>
  <c r="E54" i="9" s="1"/>
  <c r="B41" i="9"/>
  <c r="B54" i="9" s="1"/>
  <c r="C54" i="9" s="1"/>
  <c r="I40" i="9"/>
  <c r="G40" i="9"/>
  <c r="E40" i="9"/>
  <c r="C40" i="9"/>
  <c r="I39" i="9"/>
  <c r="G39" i="9"/>
  <c r="E39" i="9"/>
  <c r="C39" i="9"/>
  <c r="I38" i="9"/>
  <c r="G38" i="9"/>
  <c r="E38" i="9"/>
  <c r="C38" i="9"/>
  <c r="I37" i="9"/>
  <c r="G37" i="9"/>
  <c r="E37" i="9"/>
  <c r="C37" i="9"/>
  <c r="I36" i="9"/>
  <c r="G36" i="9"/>
  <c r="E36" i="9"/>
  <c r="C36" i="9"/>
  <c r="I35" i="9"/>
  <c r="G35" i="9"/>
  <c r="E35" i="9"/>
  <c r="C35" i="9"/>
  <c r="I34" i="9"/>
  <c r="G34" i="9"/>
  <c r="E34" i="9"/>
  <c r="C34" i="9"/>
  <c r="I33" i="9"/>
  <c r="G33" i="9"/>
  <c r="E33" i="9"/>
  <c r="C33" i="9"/>
  <c r="I32" i="9"/>
  <c r="G32" i="9"/>
  <c r="E32" i="9"/>
  <c r="C32" i="9"/>
  <c r="I31" i="9"/>
  <c r="G31" i="9"/>
  <c r="E31" i="9"/>
  <c r="C31" i="9"/>
  <c r="I30" i="9"/>
  <c r="G30" i="9"/>
  <c r="E30" i="9"/>
  <c r="C30" i="9"/>
  <c r="I29" i="9"/>
  <c r="G29" i="9"/>
  <c r="E29" i="9"/>
  <c r="C29" i="9"/>
  <c r="I28" i="9"/>
  <c r="G28" i="9"/>
  <c r="E28" i="9"/>
  <c r="C28" i="9"/>
  <c r="I27" i="9"/>
  <c r="G27" i="9"/>
  <c r="E27" i="9"/>
  <c r="C27" i="9"/>
  <c r="I26" i="9"/>
  <c r="G26" i="9"/>
  <c r="E26" i="9"/>
  <c r="C26" i="9"/>
  <c r="I25" i="9"/>
  <c r="G25" i="9"/>
  <c r="E25" i="9"/>
  <c r="C25" i="9"/>
  <c r="I24" i="9"/>
  <c r="G24" i="9"/>
  <c r="E24" i="9"/>
  <c r="C24" i="9"/>
  <c r="I21" i="9"/>
  <c r="G21" i="9"/>
  <c r="E21" i="9"/>
  <c r="C21" i="9"/>
  <c r="I20" i="9"/>
  <c r="G20" i="9"/>
  <c r="E20" i="9"/>
  <c r="C20" i="9"/>
  <c r="I19" i="9"/>
  <c r="G19" i="9"/>
  <c r="E19" i="9"/>
  <c r="C19" i="9"/>
  <c r="I18" i="9"/>
  <c r="G18" i="9"/>
  <c r="E18" i="9"/>
  <c r="C18" i="9"/>
  <c r="I17" i="9"/>
  <c r="G17" i="9"/>
  <c r="E17" i="9"/>
  <c r="C17" i="9"/>
  <c r="I16" i="9"/>
  <c r="G16" i="9"/>
  <c r="E16" i="9"/>
  <c r="C16" i="9"/>
  <c r="E84" i="9" l="1"/>
  <c r="C41" i="9"/>
  <c r="B15" i="9"/>
  <c r="D15" i="9"/>
  <c r="E15" i="9" s="1"/>
  <c r="F22" i="9"/>
  <c r="G15" i="9"/>
  <c r="F54" i="9"/>
  <c r="G54" i="9" s="1"/>
  <c r="G41" i="9"/>
  <c r="F187" i="9"/>
  <c r="G187" i="9" s="1"/>
  <c r="G183" i="9"/>
  <c r="F55" i="9"/>
  <c r="G22" i="9"/>
  <c r="B149" i="9"/>
  <c r="C149" i="9" s="1"/>
  <c r="D22" i="9"/>
  <c r="B118" i="9"/>
  <c r="C118" i="9" s="1"/>
  <c r="B187" i="9"/>
  <c r="C187" i="9" s="1"/>
  <c r="E41" i="9"/>
  <c r="I41" i="9"/>
  <c r="F86" i="9"/>
  <c r="F60" i="9" s="1"/>
  <c r="B133" i="9"/>
  <c r="B166" i="9"/>
  <c r="B86" i="9"/>
  <c r="B100" i="9"/>
  <c r="C100" i="9" s="1"/>
  <c r="H86" i="9"/>
  <c r="F119" i="9"/>
  <c r="F133" i="9"/>
  <c r="G133" i="9" s="1"/>
  <c r="F150" i="9"/>
  <c r="F166" i="9"/>
  <c r="G166" i="9" s="1"/>
  <c r="D100" i="9"/>
  <c r="E100" i="9" s="1"/>
  <c r="H100" i="9"/>
  <c r="I100" i="9" s="1"/>
  <c r="D118" i="9"/>
  <c r="E118" i="9" s="1"/>
  <c r="H118" i="9"/>
  <c r="I118" i="9" s="1"/>
  <c r="D133" i="9"/>
  <c r="E133" i="9" s="1"/>
  <c r="H133" i="9"/>
  <c r="I133" i="9" s="1"/>
  <c r="D149" i="9"/>
  <c r="E149" i="9" s="1"/>
  <c r="H149" i="9"/>
  <c r="I149" i="9" s="1"/>
  <c r="D166" i="9"/>
  <c r="E166" i="9" s="1"/>
  <c r="H166" i="9"/>
  <c r="I166" i="9" s="1"/>
  <c r="E183" i="9"/>
  <c r="I183" i="9"/>
  <c r="D187" i="9"/>
  <c r="E187" i="9" s="1"/>
  <c r="H187" i="9"/>
  <c r="I187" i="9" s="1"/>
  <c r="H167" i="9" l="1"/>
  <c r="H150" i="9"/>
  <c r="I150" i="9" s="1"/>
  <c r="B150" i="9"/>
  <c r="H119" i="9"/>
  <c r="I119" i="9" s="1"/>
  <c r="D60" i="9"/>
  <c r="H60" i="9"/>
  <c r="B22" i="9"/>
  <c r="C15" i="9"/>
  <c r="H134" i="9"/>
  <c r="I134" i="9" s="1"/>
  <c r="I167" i="9"/>
  <c r="H169" i="9"/>
  <c r="I169" i="9" s="1"/>
  <c r="H152" i="9"/>
  <c r="I152" i="9" s="1"/>
  <c r="H121" i="9"/>
  <c r="H22" i="9"/>
  <c r="I15" i="9"/>
  <c r="C150" i="9"/>
  <c r="B152" i="9"/>
  <c r="C152" i="9" s="1"/>
  <c r="D167" i="9"/>
  <c r="D150" i="9"/>
  <c r="D134" i="9"/>
  <c r="D119" i="9"/>
  <c r="G119" i="9"/>
  <c r="F121" i="9"/>
  <c r="C133" i="9"/>
  <c r="B134" i="9"/>
  <c r="I86" i="9"/>
  <c r="H101" i="9"/>
  <c r="I101" i="9" s="1"/>
  <c r="C86" i="9"/>
  <c r="B101" i="9"/>
  <c r="C101" i="9" s="1"/>
  <c r="B60" i="9"/>
  <c r="B119" i="9"/>
  <c r="F167" i="9"/>
  <c r="D55" i="9"/>
  <c r="E22" i="9"/>
  <c r="G150" i="9"/>
  <c r="F152" i="9"/>
  <c r="G152" i="9" s="1"/>
  <c r="E86" i="9"/>
  <c r="D101" i="9"/>
  <c r="E101" i="9" s="1"/>
  <c r="C166" i="9"/>
  <c r="B167" i="9"/>
  <c r="G86" i="9"/>
  <c r="F101" i="9"/>
  <c r="G101" i="9" s="1"/>
  <c r="F134" i="9"/>
  <c r="G55" i="9"/>
  <c r="F182" i="9" l="1"/>
  <c r="G182" i="9" s="1"/>
  <c r="H182" i="9"/>
  <c r="I182" i="9" s="1"/>
  <c r="C22" i="9"/>
  <c r="B55" i="9"/>
  <c r="H136" i="9"/>
  <c r="I136" i="9" s="1"/>
  <c r="C119" i="9"/>
  <c r="B182" i="9"/>
  <c r="C182" i="9" s="1"/>
  <c r="B121" i="9"/>
  <c r="H65" i="9"/>
  <c r="I60" i="9"/>
  <c r="G121" i="9"/>
  <c r="E134" i="9"/>
  <c r="D136" i="9"/>
  <c r="E136" i="9" s="1"/>
  <c r="C60" i="9"/>
  <c r="B65" i="9"/>
  <c r="E150" i="9"/>
  <c r="D152" i="9"/>
  <c r="E152" i="9" s="1"/>
  <c r="G57" i="9"/>
  <c r="D65" i="9"/>
  <c r="E60" i="9"/>
  <c r="G134" i="9"/>
  <c r="F136" i="9"/>
  <c r="G136" i="9" s="1"/>
  <c r="C167" i="9"/>
  <c r="B169" i="9"/>
  <c r="C169" i="9" s="1"/>
  <c r="E55" i="9"/>
  <c r="C134" i="9"/>
  <c r="B136" i="9"/>
  <c r="C136" i="9" s="1"/>
  <c r="E167" i="9"/>
  <c r="D169" i="9"/>
  <c r="E169" i="9" s="1"/>
  <c r="I22" i="9"/>
  <c r="H55" i="9"/>
  <c r="G60" i="9"/>
  <c r="F65" i="9"/>
  <c r="G167" i="9"/>
  <c r="F169" i="9"/>
  <c r="G169" i="9" s="1"/>
  <c r="E119" i="9"/>
  <c r="D182" i="9"/>
  <c r="E182" i="9" s="1"/>
  <c r="D121" i="9"/>
  <c r="I121" i="9"/>
  <c r="C55" i="9" l="1"/>
  <c r="B57" i="9"/>
  <c r="C57" i="9" s="1"/>
  <c r="H186" i="9"/>
  <c r="I186" i="9" s="1"/>
  <c r="I55" i="9"/>
  <c r="H102" i="9"/>
  <c r="H104" i="9" s="1"/>
  <c r="I65" i="9"/>
  <c r="E121" i="9"/>
  <c r="D186" i="9"/>
  <c r="E186" i="9" s="1"/>
  <c r="C121" i="9"/>
  <c r="B186" i="9"/>
  <c r="C186" i="9" s="1"/>
  <c r="G65" i="9"/>
  <c r="F102" i="9"/>
  <c r="F104" i="9" s="1"/>
  <c r="D102" i="9"/>
  <c r="D104" i="9" s="1"/>
  <c r="E65" i="9"/>
  <c r="E57" i="9"/>
  <c r="C65" i="9"/>
  <c r="B102" i="9"/>
  <c r="F186" i="9"/>
  <c r="G186" i="9" s="1"/>
  <c r="E102" i="9" l="1"/>
  <c r="D181" i="9"/>
  <c r="G102" i="9"/>
  <c r="F181" i="9"/>
  <c r="I57" i="9"/>
  <c r="I102" i="9"/>
  <c r="I104" i="9"/>
  <c r="C102" i="9"/>
  <c r="B104" i="9"/>
  <c r="B181" i="9"/>
  <c r="H181" i="9"/>
  <c r="H185" i="9" l="1"/>
  <c r="I185" i="9" s="1"/>
  <c r="C104" i="9"/>
  <c r="B185" i="9"/>
  <c r="E181" i="9"/>
  <c r="D184" i="9"/>
  <c r="E184" i="9" s="1"/>
  <c r="I181" i="9"/>
  <c r="H184" i="9"/>
  <c r="I184" i="9" s="1"/>
  <c r="G181" i="9"/>
  <c r="F184" i="9"/>
  <c r="G184" i="9" s="1"/>
  <c r="E104" i="9"/>
  <c r="D185" i="9"/>
  <c r="C181" i="9"/>
  <c r="B184" i="9"/>
  <c r="C184" i="9" s="1"/>
  <c r="G104" i="9"/>
  <c r="F185" i="9"/>
  <c r="H188" i="9" l="1"/>
  <c r="I188" i="9" s="1"/>
  <c r="G185" i="9"/>
  <c r="F188" i="9"/>
  <c r="G188" i="9" s="1"/>
  <c r="E185" i="9"/>
  <c r="D188" i="9"/>
  <c r="E188" i="9" s="1"/>
  <c r="C185" i="9"/>
  <c r="B188" i="9"/>
  <c r="C188" i="9" s="1"/>
  <c r="H13" i="9" l="1"/>
  <c r="F13" i="9"/>
  <c r="D13" i="9"/>
  <c r="B13" i="9"/>
  <c r="H234" i="9"/>
  <c r="H236" i="9"/>
  <c r="F234" i="9"/>
  <c r="F236" i="9" s="1"/>
  <c r="D234" i="9"/>
  <c r="D236" i="9" s="1"/>
  <c r="B234" i="9"/>
  <c r="B236" i="9" s="1"/>
  <c r="H228" i="9"/>
  <c r="H230" i="9" s="1"/>
  <c r="F228" i="9"/>
  <c r="F230" i="9" s="1"/>
  <c r="D228" i="9"/>
  <c r="D230" i="9"/>
  <c r="B228" i="9"/>
  <c r="B230" i="9" s="1"/>
  <c r="H218" i="9"/>
  <c r="H220" i="9" s="1"/>
  <c r="F218" i="9"/>
  <c r="F220" i="9" s="1"/>
  <c r="D218" i="9"/>
  <c r="D220" i="9" s="1"/>
  <c r="B218" i="9"/>
  <c r="B220" i="9" s="1"/>
  <c r="I195" i="9"/>
  <c r="G195" i="9"/>
  <c r="E195" i="9"/>
  <c r="C195" i="9"/>
  <c r="I194" i="9"/>
  <c r="G194" i="9"/>
  <c r="E194" i="9"/>
  <c r="C194" i="9"/>
  <c r="I193" i="9"/>
  <c r="G193" i="9"/>
  <c r="E193" i="9"/>
  <c r="C193" i="9"/>
  <c r="I192" i="9"/>
  <c r="G192" i="9"/>
  <c r="E192" i="9"/>
  <c r="C192" i="9"/>
  <c r="G190" i="9" l="1"/>
  <c r="I191" i="9" l="1"/>
  <c r="I190" i="9"/>
  <c r="C190" i="9"/>
  <c r="E190" i="9"/>
  <c r="C191" i="9"/>
  <c r="C196" i="9" l="1"/>
  <c r="E191" i="9"/>
  <c r="E196" i="9" s="1"/>
  <c r="G191" i="9"/>
  <c r="G196" i="9" s="1"/>
  <c r="I196" i="9"/>
  <c r="B237" i="9" l="1"/>
  <c r="D237" i="9"/>
  <c r="F237" i="9"/>
  <c r="H237" i="9" l="1"/>
  <c r="H238" i="9" l="1"/>
  <c r="F238" i="9" l="1"/>
  <c r="D238" i="9" l="1"/>
  <c r="B238" i="9"/>
</calcChain>
</file>

<file path=xl/sharedStrings.xml><?xml version="1.0" encoding="utf-8"?>
<sst xmlns="http://schemas.openxmlformats.org/spreadsheetml/2006/main" count="512" uniqueCount="386">
  <si>
    <t>Beräkning av bruksvederlag</t>
  </si>
  <si>
    <t>Kontaktperson:</t>
  </si>
  <si>
    <t>Samfundets namn:</t>
  </si>
  <si>
    <t>Utjämningsgruppens namn/identifierare:</t>
  </si>
  <si>
    <t>Objektets namn/identifierare:</t>
  </si>
  <si>
    <t>E-postadress:</t>
  </si>
  <si>
    <t>Självkostnadsvederlag</t>
  </si>
  <si>
    <r>
      <rPr>
        <b/>
        <sz val="11"/>
        <color theme="1"/>
        <rFont val="Verdana"/>
        <family val="2"/>
      </rPr>
      <t>Lägenhetsyta tot.</t>
    </r>
    <r>
      <rPr>
        <b/>
        <sz val="11"/>
        <color theme="1"/>
        <rFont val="Verdana"/>
        <family val="2"/>
      </rPr>
      <t xml:space="preserve"> </t>
    </r>
    <r>
      <rPr>
        <b/>
        <sz val="11"/>
        <color theme="1"/>
        <rFont val="Verdana"/>
        <family val="2"/>
      </rPr>
      <t>(m</t>
    </r>
    <r>
      <rPr>
        <b/>
        <vertAlign val="superscript"/>
        <sz val="11"/>
        <color theme="1"/>
        <rFont val="Verdana"/>
        <family val="2"/>
      </rPr>
      <t>2</t>
    </r>
    <r>
      <rPr>
        <b/>
        <sz val="11"/>
        <color theme="1"/>
        <rFont val="Verdana"/>
        <family val="2"/>
      </rPr>
      <t>):</t>
    </r>
  </si>
  <si>
    <r>
      <rPr>
        <b/>
        <sz val="11"/>
        <color theme="1"/>
        <rFont val="Verdana"/>
        <family val="2"/>
      </rPr>
      <t>Lägenhetsyta (m</t>
    </r>
    <r>
      <rPr>
        <b/>
        <vertAlign val="superscript"/>
        <sz val="11"/>
        <color rgb="FF000000"/>
        <rFont val="Verdana"/>
        <family val="2"/>
      </rPr>
      <t>2</t>
    </r>
    <r>
      <rPr>
        <b/>
        <sz val="11"/>
        <color rgb="FF000000"/>
        <rFont val="Verdana"/>
        <family val="2"/>
      </rPr>
      <t>):</t>
    </r>
  </si>
  <si>
    <t>Telefonnummer:</t>
  </si>
  <si>
    <t>Antal bostäder:</t>
  </si>
  <si>
    <t>Räkenskapsperiod:</t>
  </si>
  <si>
    <t>Övrig hyresverksamhet</t>
  </si>
  <si>
    <t>Räkenskapsperiodens längd (mån.):</t>
  </si>
  <si>
    <t>Verksamhet som omfattas av självkostnadsprincipen (självkostnadsvederlag)</t>
  </si>
  <si>
    <t>Bruksvederlag I</t>
  </si>
  <si>
    <r>
      <t>€/m</t>
    </r>
    <r>
      <rPr>
        <vertAlign val="superscript"/>
        <sz val="11"/>
        <rFont val="Verdana"/>
        <family val="2"/>
      </rPr>
      <t>2</t>
    </r>
    <r>
      <rPr>
        <sz val="11"/>
        <rFont val="Verdana"/>
        <family val="2"/>
      </rPr>
      <t>/mån</t>
    </r>
  </si>
  <si>
    <r>
      <t>€/m</t>
    </r>
    <r>
      <rPr>
        <vertAlign val="superscript"/>
        <sz val="11"/>
        <color theme="1"/>
        <rFont val="Verdana"/>
        <family val="2"/>
        <scheme val="minor"/>
      </rPr>
      <t>2</t>
    </r>
    <r>
      <rPr>
        <sz val="11"/>
        <color theme="1"/>
        <rFont val="Verdana"/>
        <family val="2"/>
        <scheme val="minor"/>
      </rPr>
      <t>/mån</t>
    </r>
  </si>
  <si>
    <t>Intäkter, ej utjämnbara</t>
  </si>
  <si>
    <t>Hyror</t>
  </si>
  <si>
    <t>Bilplats- och garagehyror</t>
  </si>
  <si>
    <t>Vattenavgifter</t>
  </si>
  <si>
    <t>Övriga bruksersättningar</t>
  </si>
  <si>
    <t>Fastighetens övriga intäkter</t>
  </si>
  <si>
    <t>Överskott (+)/underskott (-) enligt föregående års efterkalkyl som överförts till vederlagen</t>
  </si>
  <si>
    <t>Intäkter, ej utjämnbara sammanlagt</t>
  </si>
  <si>
    <t>Skötselutgifter, ej utjämnbara</t>
  </si>
  <si>
    <t xml:space="preserve">Personalkostnader </t>
  </si>
  <si>
    <t>Förvaltning</t>
  </si>
  <si>
    <t>Invånarverksamhet</t>
  </si>
  <si>
    <t>Drift och underhåll</t>
  </si>
  <si>
    <t>Underhåll av utomhusområden</t>
  </si>
  <si>
    <t>Städning</t>
  </si>
  <si>
    <t>Uppvärmning</t>
  </si>
  <si>
    <t>Vatten och avloppsvatten</t>
  </si>
  <si>
    <t>El och gas</t>
  </si>
  <si>
    <t>Avfallshantering</t>
  </si>
  <si>
    <t>Skadeförsäkringar</t>
  </si>
  <si>
    <t>Fastighetsskatt</t>
  </si>
  <si>
    <t>Små årliga reparationer</t>
  </si>
  <si>
    <t>Kostnader som aktiveras i balansräkningen</t>
  </si>
  <si>
    <t>Övriga skötselkostnader</t>
  </si>
  <si>
    <t>Direkta skatter</t>
  </si>
  <si>
    <t>Skötselutgifter, ej utjämnbara sammanlagt</t>
  </si>
  <si>
    <t>Kapitalintäkter, ej utjämnbara</t>
  </si>
  <si>
    <t>Ränteintäkter och övriga finansiella intäkter</t>
  </si>
  <si>
    <t>Lyft av ombyggnadslån</t>
  </si>
  <si>
    <t>Lyft av skötsellån</t>
  </si>
  <si>
    <t>Kapitalintäkter totalt</t>
  </si>
  <si>
    <t>Kapitalkostnader, ej utjämnbara</t>
  </si>
  <si>
    <t>Räntekostnader och övriga finansiella kostnader</t>
  </si>
  <si>
    <t>Amortering av lån</t>
  </si>
  <si>
    <t>Extra amortering av lån</t>
  </si>
  <si>
    <t>Dividend eller kapitalåterbäring</t>
  </si>
  <si>
    <t>Kapitalkostnader, ej utjämnbara totalt</t>
  </si>
  <si>
    <t>Kostnader som ska täckas med bruksvederlag I totalt</t>
  </si>
  <si>
    <t>Över-/underskott, bruksvederlag I</t>
  </si>
  <si>
    <t>Föregående räkenskapsperioders återstod, bruksvederlag I (+/-)</t>
  </si>
  <si>
    <t>Överförbar återstod, bruksvederlag i (+/-)</t>
  </si>
  <si>
    <t>Bruksvederlag II</t>
  </si>
  <si>
    <t>Intäkter, utjämnbara</t>
  </si>
  <si>
    <t>Tomma bostäder (-)</t>
  </si>
  <si>
    <t>Intäkter, utjämnbara sammanlagt</t>
  </si>
  <si>
    <t>Skötselutgifter, utjämnbara</t>
  </si>
  <si>
    <t>Tomtarrende</t>
  </si>
  <si>
    <t>Stora årliga reparationer</t>
  </si>
  <si>
    <t>Skötselkostnader totalt</t>
  </si>
  <si>
    <t>Utjämning av vederlaget (+/-)</t>
  </si>
  <si>
    <t>Skötselutgifter, utjämnbara sammanlagt</t>
  </si>
  <si>
    <t>Kapitalintäkter, utjämnbara</t>
  </si>
  <si>
    <t>Kapitalkostnader, utjämnbara</t>
  </si>
  <si>
    <t>Kapitalkostnader totalt</t>
  </si>
  <si>
    <t>Kapitalkostnader, utjämnbara sammanlagt</t>
  </si>
  <si>
    <t>Kostnader som ska täckas med bruksvederlag II totalt</t>
  </si>
  <si>
    <t>Över-/underskott, bruksvederlag II</t>
  </si>
  <si>
    <t>Föregående räkenskapsperioders återstod, bruksvederlag II (+/-)</t>
  </si>
  <si>
    <t>Överförbar återstod, bruksvederlag II (+/-)</t>
  </si>
  <si>
    <t>Avsättningar för kostnader för ombyggnad, underhåll och skötsel</t>
  </si>
  <si>
    <t>Intäkter</t>
  </si>
  <si>
    <t>Avsättning för kostnader för ombyggnad, underhåll och skötsel som samlas in genom vederlag</t>
  </si>
  <si>
    <t>Avsättning för kostnader för ombyggnad, underhåll och skötsel som samlas in genom hyror</t>
  </si>
  <si>
    <t>Återställande av medel som lånats tillfälligt för annat ändamål</t>
  </si>
  <si>
    <t>Intäkter totalt</t>
  </si>
  <si>
    <t>Kostnader</t>
  </si>
  <si>
    <t>Kostnader för ombyggnad</t>
  </si>
  <si>
    <t>Underhålls- och skötselkostnader</t>
  </si>
  <si>
    <t xml:space="preserve">Medel som lånats tillfälligt för annat ändamål </t>
  </si>
  <si>
    <t>Kostnader för ombyggnad, underhåll och skötsel totalt</t>
  </si>
  <si>
    <t>Kostnader, avsättning för ombyggnads-, underhålls- och skötselkostnader totalt</t>
  </si>
  <si>
    <t>Över-/underskott, avsättningar för kostnader för ombyggnad, underhåll och skötsel</t>
  </si>
  <si>
    <t>Föregående räkenskapsperioders återstod, avsättning för ombyggnads-, underhålls- och skötselkostnader (+/-)</t>
  </si>
  <si>
    <t>Överförbar återstod, avsättning för ombyggnads-, underhålls- och skötselkostnader (+/-)</t>
  </si>
  <si>
    <t>Avsättning för lagstadgade förpliktelser</t>
  </si>
  <si>
    <t>Avsättning för lagstadgade förpliktelser som samlas in genom vederlag</t>
  </si>
  <si>
    <t>Avsättning för lagstadgade förpliktelser som samlas in genom hyror</t>
  </si>
  <si>
    <t>Sålda bostadsrätter</t>
  </si>
  <si>
    <t>Till bolaget inlösta bostadsrätter (netto)</t>
  </si>
  <si>
    <t>Kostnader totalt</t>
  </si>
  <si>
    <t>Kostnader, avsättning för lagstadgade förpliktelser totalt</t>
  </si>
  <si>
    <t>Över-/underskott, avsättning för lagstadgade förpliktelser</t>
  </si>
  <si>
    <t>Föregående räkenskapsperioders återstod, avsättning för lagstadgade förpliktelser (+/-)</t>
  </si>
  <si>
    <t>Överförbar återstod, avsättning för lagstadgade förpliktelser (+/-)</t>
  </si>
  <si>
    <t xml:space="preserve">Avsättning för inlösning av bostadsrätt </t>
  </si>
  <si>
    <t>Avsättning som samlas in genom vederlag för inlösning av bostadsrätter</t>
  </si>
  <si>
    <t>Avsättning som samlas in genom hyror för inlösning av bostadsrätter</t>
  </si>
  <si>
    <t>Kostnader, avsättning för inlösning av bostadsrättsavgifter totalt</t>
  </si>
  <si>
    <t>Under-/överskott, avsättning för inlösning av bostadsrätter</t>
  </si>
  <si>
    <t>Föregående räkenskapsperioders återstod, avsättning för inlösning av bostadsrätter (+/-)</t>
  </si>
  <si>
    <t>Överförbar återstod, avsättning för inlösning av bostadsrätter (+/-)</t>
  </si>
  <si>
    <t>Avsättning för amorteringar av lån</t>
  </si>
  <si>
    <t>Vederlag som samlas in för låneamorteringar</t>
  </si>
  <si>
    <t>Hyresintäkter som samlas in för låneamorteringar</t>
  </si>
  <si>
    <t>Vederlag som samlas in för nästa års amorteringar av annuitetslån</t>
  </si>
  <si>
    <t>Föreg. års andel av amorteringar av annuitetslån</t>
  </si>
  <si>
    <t>Kostnader, avsättning för låneamorteringar totalt</t>
  </si>
  <si>
    <t>Över-/underskott, avsättning för låneamorteringar</t>
  </si>
  <si>
    <t>Föregående räkenskapsperioders återstod, avsättning för låneamorteringar (+/-)</t>
  </si>
  <si>
    <t>Överförbar återstod, avsättning för låneamorteringar (+/-)</t>
  </si>
  <si>
    <t>Investeringar och finansiering av dem samt realisering av investeringar</t>
  </si>
  <si>
    <t>Återstod av investeringar och finansieringen av dem vid ingången av räkenskapsperioden</t>
  </si>
  <si>
    <t>Kostnader som aktiverats i balansräkningen under räkenskapsperioden, nya objekt och ombyggnad (-)</t>
  </si>
  <si>
    <t>Lyft av lån för finansiering av investeringar under räkenskapsperioden (+)</t>
  </si>
  <si>
    <t>Finansiering från samfundets/objektets övriga verksamhet för investeringar i självkostnadsverksamhet (+)</t>
  </si>
  <si>
    <t>Försäljning av bostadsrätter, nya objekt</t>
  </si>
  <si>
    <t>Försäljning av fastigheter/aktier i ARA-bostadsbeståndet (befriade/underkastade begränsningar) under räkenskapsperioden (+)</t>
  </si>
  <si>
    <t>Outdelade dividender</t>
  </si>
  <si>
    <t>Övriga poster</t>
  </si>
  <si>
    <t>Återstod av investeringar och finansiering (+/-)</t>
  </si>
  <si>
    <t>Återstod av verksamhet som omfattas av självkostnadsprincipen</t>
  </si>
  <si>
    <t>Över-/underskott i bruksvederlag I och II under räkenskapsperioden tot.</t>
  </si>
  <si>
    <t>Över-/underskott i avsättningar under räkenskapsperioden tot.</t>
  </si>
  <si>
    <t>Över-/underskott som uppkommer i investeringar och finansieringen av dem under räkenskapsperioden tot.</t>
  </si>
  <si>
    <t>Över-/underskott totalt under räkenskapsperioden</t>
  </si>
  <si>
    <t>Kumulativt över-/underskott i bruksvederlag I och II tot.</t>
  </si>
  <si>
    <t>Kumulativt över-/underskott i avsättningar totalt</t>
  </si>
  <si>
    <t>Kumulativt över-/underskott i investeringar och finansiering av dem tot.</t>
  </si>
  <si>
    <t>Kumulativt över-/underskott totalt</t>
  </si>
  <si>
    <t>Bruksvederlag som tas ut av de boende, omfattas av självkostnadsprincipen</t>
  </si>
  <si>
    <r>
      <t>€/m</t>
    </r>
    <r>
      <rPr>
        <b/>
        <vertAlign val="superscript"/>
        <sz val="11"/>
        <rFont val="Verdana"/>
        <family val="2"/>
        <scheme val="major"/>
      </rPr>
      <t>2</t>
    </r>
    <r>
      <rPr>
        <b/>
        <sz val="11"/>
        <rFont val="Verdana"/>
        <family val="2"/>
        <scheme val="major"/>
      </rPr>
      <t>/mån</t>
    </r>
  </si>
  <si>
    <t xml:space="preserve">Bruksvederlag I </t>
  </si>
  <si>
    <t xml:space="preserve">Bruksvederlag II </t>
  </si>
  <si>
    <t>Avsättning för inlösning av bostadsrätt</t>
  </si>
  <si>
    <t>Totalt</t>
  </si>
  <si>
    <t>Bruksersättningar</t>
  </si>
  <si>
    <t>€/enhet</t>
  </si>
  <si>
    <t>Bilplats</t>
  </si>
  <si>
    <t>Vattenavgift</t>
  </si>
  <si>
    <t>Förbrukning</t>
  </si>
  <si>
    <t>El</t>
  </si>
  <si>
    <t>Vatten</t>
  </si>
  <si>
    <t>Fri hyresverksamhet och övrig (fri) verksamhet</t>
  </si>
  <si>
    <t xml:space="preserve">Samfundet ska upprätta separata budgetar för samfundets övriga hyresverksamhet och övriga verksamhet som omfattas av självkostnadsprincipen. </t>
  </si>
  <si>
    <t xml:space="preserve">Siffrorna i dessa kalkyler kopplas till denna kalkyl för att få fram resultatet för hela objektet/utjämningsgruppen/samfundet. </t>
  </si>
  <si>
    <t xml:space="preserve">Samfundets övriga hyresverksamhet </t>
  </si>
  <si>
    <t>€</t>
  </si>
  <si>
    <t>(t.ex. affärslokaler, inte ARA-finansierade objekt)</t>
  </si>
  <si>
    <t>Intäkter från övrig hyresverksamhet</t>
  </si>
  <si>
    <t>Kostnader för övrig hyresverksamhet (-)</t>
  </si>
  <si>
    <t>Lyft och amorteringar av lån för övrig hyresverksamhet (+/-)</t>
  </si>
  <si>
    <t>Intäkter och kostnader som aktiverats i balansräkningen för övrig hyresverksamhet (investeringar, placeringar (+/-)</t>
  </si>
  <si>
    <t>Övriga händelser som ökar eller minskar finansieringen (+/-)</t>
  </si>
  <si>
    <t>Återstod från övrig hyresverksamhet (+/-)</t>
  </si>
  <si>
    <t>Återstod från föregående år (+/-)</t>
  </si>
  <si>
    <t>Kumulativ återstod från övrig hyresverksamhet (+/-)</t>
  </si>
  <si>
    <t>Samfundets övriga verksamhet (t.ex. omsorgstjänster)</t>
  </si>
  <si>
    <t>Intäkter från övrig verksamhet</t>
  </si>
  <si>
    <t>Kostnader för övrig verksamhet (-)</t>
  </si>
  <si>
    <t>Lyft och amorteringar av lån för övrig verksamhet (+/-)</t>
  </si>
  <si>
    <t>Intäkter och kostnader som aktiverats i balansräkningen för övrig verksamhet (investeringar, placeringar +/-)</t>
  </si>
  <si>
    <t>Återstod från övrig verksamhet (+/-)</t>
  </si>
  <si>
    <t>Kumulativ återstod från övrig verksamhet (+/-)</t>
  </si>
  <si>
    <t>Övriga händelser som påverkar finansieringen</t>
  </si>
  <si>
    <t>Övriga händelser som ökar finansieringen (+)</t>
  </si>
  <si>
    <t>Övriga händelser som minskar finansieringen (-)</t>
  </si>
  <si>
    <t>Återstod under räkenskapsperioden från andra händelser som påverkar finansieringen (+/-)</t>
  </si>
  <si>
    <t>Kumulativ återstod från andra händelser som påverkar finansieringen (+/-)</t>
  </si>
  <si>
    <t>Räkenskapsperiodens totala överskott</t>
  </si>
  <si>
    <t>Kumulativ totalåterstod</t>
  </si>
  <si>
    <t>Tilläggsuppgifter</t>
  </si>
  <si>
    <t xml:space="preserve">*Specificera innehållet i intäkter och kostnader. </t>
  </si>
  <si>
    <t>Ärende</t>
  </si>
  <si>
    <t>Intäkter från försäljning av fastigheter/aktier i ARA-bostadsbeståndet (befriade/underställda begränsningar) under räkenskapsperioden (+)</t>
  </si>
  <si>
    <t>Intäkter från försäljning av objekt som omfattas av användnings- och överlåtelsebegränsningar samt av objekt som befriats från begränsningar. </t>
  </si>
  <si>
    <t>ARAs kontaktuppgifter</t>
  </si>
  <si>
    <t xml:space="preserve">E-post: valvonta (at) ara.fi, tfn växel 029 525 0800. Anmärkningar/ändringsförslag gällande kalkylen kan skickas till ovan nämnda e-postadress. </t>
  </si>
  <si>
    <t>Bostadshusreservering</t>
  </si>
  <si>
    <t>Bostadshusreserveringen är en bokföringspost som tillämpas av bostads- och fastighetsaktiebolagen och genom vilken bolagets beskattningsbara inkomst kan påverkas. Att bilda och lösa upp en bostadshusreservering behandlas enbart i bokslutet på bolagsnivå som en bokföring som påverkar bolagets beskattning. Medel som samlats in genom avsättning benämns inte bostadshusreservering. Att bilda och lösa upp en bostadshusreservering inkluderas inte heller i objektens vederlag. Bostadshusreserveringar läggs inte på något sätt fram i bruksvederlags- och efterkalkylerna.</t>
  </si>
  <si>
    <t>Material som levereras till boendeorganen</t>
  </si>
  <si>
    <r>
      <rPr>
        <sz val="11"/>
        <color theme="1"/>
        <rFont val="Verdana"/>
        <family val="2"/>
      </rPr>
      <t xml:space="preserve">Minst en gång per år ska en </t>
    </r>
    <r>
      <rPr>
        <b/>
        <sz val="11"/>
        <color theme="1"/>
        <rFont val="Verdana"/>
        <family val="2"/>
      </rPr>
      <t>bruksvederlags- och efterkalkyl för respektive objekt, en bruksvederlags- och efterkalkyl, en långsiktig reparationsplan (PTS) och en långsiktig finansieringsplan</t>
    </r>
    <r>
      <rPr>
        <sz val="11"/>
        <color theme="1"/>
        <rFont val="Verdana"/>
        <family val="2"/>
      </rPr>
      <t xml:space="preserve"> lämnas in för behandling av boendestämman, eller om man beslutat att grunda en boendekommitté, för behandling av kommittén.</t>
    </r>
    <r>
      <rPr>
        <b/>
        <sz val="11"/>
        <color rgb="FF000000"/>
        <rFont val="Verdana"/>
        <family val="2"/>
      </rPr>
      <t xml:space="preserve"> </t>
    </r>
  </si>
  <si>
    <t xml:space="preserve">Invånarverksamhet </t>
  </si>
  <si>
    <t>Kostnader för boendeförvaltningen (boendestämma, boendekommitté, övervakare osv.)</t>
  </si>
  <si>
    <t>Boendestämma</t>
  </si>
  <si>
    <t>Kostnader för boenderådgivning och styrning av invånaraktiviteter</t>
  </si>
  <si>
    <t>Utgifterna för boenderådgivning kan godtas som en del av bruksvederlagen enligt självkostnadsprincipen. Kostnaderna ska följas upp i bokföringen eller i den interna redovisningen separat och angående personalkostnader ska allokeringen av kostnader grunda sig på arbetstidsuppföljning, om boenderådgivaren eller ledaren för invånaraktiviteter är verksam i flera olika objekt eller utför även andra arbetsuppgifter.</t>
  </si>
  <si>
    <r>
      <rPr>
        <sz val="11"/>
        <color theme="1"/>
        <rFont val="Verdana"/>
        <family val="2"/>
      </rPr>
      <t>Försäljning av bostadsrätter i objekt som är under byggnad eller som nyligen färdigställts till bostadsrättshavare.</t>
    </r>
    <r>
      <rPr>
        <sz val="11"/>
        <color theme="1"/>
        <rFont val="Verdana"/>
        <family val="2"/>
      </rPr>
      <t xml:space="preserve"> </t>
    </r>
    <r>
      <rPr>
        <sz val="11"/>
        <color theme="1"/>
        <rFont val="Verdana"/>
        <family val="2"/>
      </rPr>
      <t>I den här punkten redovisas också de</t>
    </r>
    <r>
      <rPr>
        <b/>
        <sz val="11"/>
        <color theme="1"/>
        <rFont val="Verdana"/>
        <family val="2"/>
      </rPr>
      <t xml:space="preserve"> första</t>
    </r>
    <r>
      <rPr>
        <sz val="11"/>
        <color theme="1"/>
        <rFont val="Verdana"/>
        <family val="2"/>
      </rPr>
      <t xml:space="preserve"> försäljningarna av bostadsrätter i befintliga objekt.</t>
    </r>
    <r>
      <rPr>
        <sz val="11"/>
        <color rgb="FF000000"/>
        <rFont val="Verdana"/>
        <family val="2"/>
      </rPr>
      <t xml:space="preserve"> </t>
    </r>
  </si>
  <si>
    <t>Bostadsrättsförening, rätt till information</t>
  </si>
  <si>
    <t xml:space="preserve">I bostadsrättsföreningar kan beslutanderätten i ärenden som gäller bostadsrättshavarnas betalningsskyldighet endast utövas av bostadsrättshavarna. På det sättet får de boende uppgifter om vederlag och efterkalkyler. Bestämmelserna i samförvaltningslagen gäller således inte bostadsrättsföreningar. </t>
  </si>
  <si>
    <t xml:space="preserve">Bruksersättningar som tas ut som hyra för bilplatser och garage. </t>
  </si>
  <si>
    <t>Bullet-lån</t>
  </si>
  <si>
    <t>Ett samfund kan också ha räntestödslån som godkänts före utgången av år 1997 och vars lånetid man har kunnat avtala om fritt med banken. Således kan amorteringarna förfalla till betalning t.ex. i en post när det har förflutit 20 år. För amorteringen av dessa så kallade bullet-lån ska samfundet samla in medel via bruksvederlagen på förhand. Låneamorteringarna läggs fram som kostnader endast för det år när lånet förfaller. Ett räntestödslån beaktas enligt lånevillkoren i enlighet med bankens/lånegivarens direktdebiteringsavi/fakturering.</t>
  </si>
  <si>
    <t>Föregående räkenskapsperioders återstod (+/-)</t>
  </si>
  <si>
    <t xml:space="preserve">Kumulativt finansiellt överskott eller underskott som ackumulerats under föregående räkenskapsperioder (åtminstone från och med 2011). Över- eller underskottet får man genom att räkna samman över- och underskotten från föregående räkenskapsperioder. Summan överförs från punkten Överförbar återstod i föregående års efterkalkyl. Återstoderna av de vederlag som tas ut för respektive ändamål ska läggas fram separat. </t>
  </si>
  <si>
    <t xml:space="preserve">Låneamorteringar som medel har samlats in för i förväg under föregående räkenskapsperiod. </t>
  </si>
  <si>
    <t xml:space="preserve">Förvaltning </t>
  </si>
  <si>
    <t>Kostnader som hänför sig till bostadsrättshusets förvaltning och som grundar sig på avtal som ingåtts med företag eller på fakturering. På förvaltningskostnader verkställs i regel inte förskottsinnehållning. Förvaltningskostnader är t.ex. kostnader för val av boende, ekonomiförvaltning, revision, jurist, ICT, bank och postning, kommunikation, resekostnader, tidningskostnader och medlemsavgifter.</t>
  </si>
  <si>
    <t>Principer för fördelning av förvaltnings- och personalkostnader</t>
  </si>
  <si>
    <t xml:space="preserve">Fördelningen av personalens lönekostnader ska grunda sig på arbetstidsuppföljning, genom vilken man säkerställer den arbetstid som personalen de facto använder för förvaltning inom den självkostnadsbaserade verksamheten. Om arbetstidsuppföljning inte är möjlig i vissa undantagsfall, ska fördelningen av kostnaderna grunda sig på en motiverad uppskattning av varje arbetstagares användning av arbetstiden. I första hand ska förvaltningskostnader och fakturor i bokföringen hänföras till det objekt som de gäller. Detta är inte alltid möjligt, dvs. det är fråga om en s.k. allmän förvaltningskostnad (lokalhyror, datasystem, utbildningar, arbetsresor, reklam- och marknadsföringskostnader, experttjänster osv.). Då rekommenderar ARA att man gör en uppskattning av vilken del av den allmänna förvaltningen som betjänar olika samfunds verksamhet (självkostnadsbaserad verksamhet, övrig hyresverksamhet och övrig verksamhet). Inom den självkostnadsbaserade verksamheten fördelas de allmänna förvaltningskostnaderna i samma förhållande som personalkostnaderna. </t>
  </si>
  <si>
    <t xml:space="preserve">Överskridning av anskaffningsutgift </t>
  </si>
  <si>
    <t xml:space="preserve">Om kostnaderna för byggandet överskrids och ARA inte har godkänt överskridningen i belåningsvärdet, får kostnaderna inte till någon del inkluderas i bruksvederlagen. </t>
  </si>
  <si>
    <t xml:space="preserve">Personalkostnader                </t>
  </si>
  <si>
    <t>Löner och arvoden till anställda i arbetsavtalsförhållande samt lönebikostnader.</t>
  </si>
  <si>
    <r>
      <rPr>
        <sz val="11"/>
        <color theme="1"/>
        <rFont val="Verdana"/>
        <family val="2"/>
      </rPr>
      <t>Skötselutgifter som den boende kan påverka genom sina egna handlingar.</t>
    </r>
    <r>
      <rPr>
        <sz val="11"/>
        <color theme="1"/>
        <rFont val="Verdana"/>
        <family val="2"/>
      </rPr>
      <t xml:space="preserve"> </t>
    </r>
    <r>
      <rPr>
        <sz val="11"/>
        <color theme="1"/>
        <rFont val="Verdana"/>
        <family val="2"/>
      </rPr>
      <t>Skötselutgifter som inte ska utjämnas är bl.a. kostnader för uppvärmning, el, vatten, service och annat underhåll samt kostnader för årliga reparationer som inte är oskäliga för en enskild fastighet.</t>
    </r>
    <r>
      <rPr>
        <sz val="11"/>
        <color theme="1"/>
        <rFont val="Verdana"/>
        <family val="2"/>
      </rPr>
      <t xml:space="preserve"> </t>
    </r>
    <r>
      <rPr>
        <sz val="11"/>
        <color theme="1"/>
        <rFont val="Verdana"/>
        <family val="2"/>
      </rPr>
      <t>Om samfundet inte alls jämnar ut några kostnader mellan objekten ska alla kostnader läggas fram bland ej utjämnbara kostnader.</t>
    </r>
    <r>
      <rPr>
        <sz val="11"/>
        <color theme="1"/>
        <rFont val="Verdana"/>
        <family val="2"/>
      </rPr>
      <t xml:space="preserve"> </t>
    </r>
    <r>
      <rPr>
        <b/>
        <sz val="11"/>
        <color rgb="FF000000"/>
        <rFont val="Verdana"/>
        <family val="2"/>
      </rPr>
      <t xml:space="preserve"> </t>
    </r>
    <r>
      <rPr>
        <sz val="11"/>
        <color rgb="FF000000"/>
        <rFont val="Verdana"/>
        <family val="2"/>
      </rPr>
      <t>I skötselkostnaderna beaktas fastighetens uppskattade nödvändiga och skäliga årliga utgifterna med hänsyn till god fastighetshållning.</t>
    </r>
    <r>
      <rPr>
        <sz val="11"/>
        <color rgb="FF000000"/>
        <rFont val="Verdana"/>
        <family val="2"/>
      </rPr>
      <t xml:space="preserve"> </t>
    </r>
    <r>
      <rPr>
        <sz val="11"/>
        <color rgb="FF000000"/>
        <rFont val="Verdana"/>
        <family val="2"/>
      </rPr>
      <t>Köpta tjänster bör konkurrensutsättas med några års mellanrum.</t>
    </r>
    <r>
      <rPr>
        <sz val="11"/>
        <color rgb="FF000000"/>
        <rFont val="Verdana"/>
        <family val="2"/>
      </rPr>
      <t xml:space="preserve"> </t>
    </r>
    <r>
      <rPr>
        <sz val="11"/>
        <color rgb="FF000000"/>
        <rFont val="Verdana"/>
        <family val="2"/>
      </rPr>
      <t>Även tjänster som köps inom koncernen ska konkurrensutsättas med några års mellanrum.</t>
    </r>
    <r>
      <rPr>
        <sz val="11"/>
        <color rgb="FF000000"/>
        <rFont val="Verdana"/>
        <family val="2"/>
      </rPr>
      <t xml:space="preserve"> </t>
    </r>
    <r>
      <rPr>
        <sz val="11"/>
        <color rgb="FF000000"/>
        <rFont val="Verdana"/>
        <family val="2"/>
      </rPr>
      <t>Kostnaderna för egenproducerade tjänster ska vara skäliga.</t>
    </r>
  </si>
  <si>
    <t>Utjämnbara skötselutgifter är sådana som de boende inte kan påverka genom sitt eget handlande och som är gemensamma för alla hus. Sådana utgifter är t.ex. tomthyra, fastighetsskatt, allmänna kostnader för administration och marknadsföring samt försäkringar.  I de skötselutgifter som kan utjämnas kan ingå utgifter för årliga reparationer som utan utjämning kan bli oskäliga för enskilda hus. För sådana reparationer görs inga separata avsättningar på förhand. Om samfundet inte jämnar ut kostnaderna inom samfundet ska alla kostnader läggas fram bland ej utjämnbara kostnader.</t>
  </si>
  <si>
    <t xml:space="preserve">I kalkylen presenteras separat lägenhetsytan för verksamhet som omfattas av självkostnadsprincipen och lägenhetsytan för verksamhet som omfattas av fri hyresbestämning. Lägenhetsytorna fås från ARAs delbeslut. 
</t>
  </si>
  <si>
    <t>Finansiell återstod från investeringar i början av räkenskapsperioden (nya objekt och ombyggnad) (+/-)</t>
  </si>
  <si>
    <t xml:space="preserve">Återstoden av finansieringen av självkostnadsbaserade investeringar som överförs från efterkalkylen för föregående räkenskapsperiod. Investeringsåterstoden överförs inte till kommande vederlag. </t>
  </si>
  <si>
    <r>
      <rPr>
        <sz val="11"/>
        <color theme="1"/>
        <rFont val="Verdana"/>
        <family val="2"/>
      </rPr>
      <t>Dividend samlas in genom de vederlag som betalas av de boende, men bolaget kan dock fatta beslut om utdelningen.</t>
    </r>
    <r>
      <rPr>
        <sz val="11"/>
        <color theme="1"/>
        <rFont val="Verdana"/>
        <family val="2"/>
      </rPr>
      <t xml:space="preserve"> </t>
    </r>
    <r>
      <rPr>
        <sz val="11"/>
        <color theme="1"/>
        <rFont val="Verdana"/>
        <family val="2"/>
      </rPr>
      <t>Om bolaget har samlat in medel genom vederlagen för betalning av dividend, och bolagsstämman beslutar att dividend inte ska betalas ut, läggs andelen outdelade dividender i kapitalkostnaderna som kostnader i efterkalkylen och som intäkter bland de som täckts "med extern finansiering.</t>
    </r>
    <r>
      <rPr>
        <sz val="11"/>
        <color rgb="FF000000"/>
        <rFont val="Verdana"/>
        <family val="2"/>
      </rPr>
      <t xml:space="preserve"> </t>
    </r>
    <r>
      <rPr>
        <sz val="11"/>
        <color rgb="FF000000"/>
        <rFont val="Verdana"/>
        <family val="2"/>
      </rPr>
      <t>När dividend betalas läggs betalningen fram bland outdelade dividender.</t>
    </r>
    <r>
      <rPr>
        <sz val="11"/>
        <color rgb="FF000000"/>
        <rFont val="Verdana"/>
        <family val="2"/>
      </rPr>
      <t xml:space="preserve"> </t>
    </r>
  </si>
  <si>
    <t xml:space="preserve">Avfallshantering                </t>
  </si>
  <si>
    <t xml:space="preserve">Avfallshanteringskostnaderna består av uppburna avgifter för avfallstransport och -hantering, hyror för avfallskärl, avfallspressar, lastpallar etc. samt kostnader för tvätt, service etc. av ovan nämnda utrustning. </t>
  </si>
  <si>
    <t xml:space="preserve">Fastighetsskatt                                                                          </t>
  </si>
  <si>
    <t xml:space="preserve">Fastighetsskatten fastställs av kommunfullmäktige. Den är en procentsats av föregående års beskattningsvärde på fastigheten. Om detta föreskrivs i lagen om värdering av tillgångar vid beskattningen. Uppgifter om fastighetsskatteprocenten i olika kommuner finns på Skatteförvaltningens webbplats. </t>
  </si>
  <si>
    <t>Konkurrensutsättning</t>
  </si>
  <si>
    <t>Bostadsrättshusets ägare ska oberoende av leverantör konkurrensutsätta de i fråga om kostnaderna mest betydande disponent-, förvaltnings-, service och övriga fastighetsskötseltjänsterna samt underhållsarbetena för vars täckande bruksvederlag tas ut eller enligt planerna ska tas ut. Om upphandlingens värde utan mervärdesskatt överstiger det nationella tröskelvärde som föreskrivs i 15 § 1 punkten i lagen om offentlig upphandling (348/2007) ska den konkurrensutsättas, om inte något annat följer av tvingande brådskande skäl eller av någon annan lag. En upphandling får inte delas upp eller beräknas med exceptionella metoder i syfte att undgå tillämpning av detta moment.</t>
  </si>
  <si>
    <t>Bokföring</t>
  </si>
  <si>
    <t xml:space="preserve">ARA-bestämmelserna förutsätter i praktiken objektspecifik bokföring enligt kostnadsställen. Även balansräkningens siffror, t.ex. låneamorteringar och aktiverade kostnader, bör redovisas per objekt även i bokföringen. </t>
  </si>
  <si>
    <t>Objekt</t>
  </si>
  <si>
    <t xml:space="preserve">Objektet kan bestå av flera olika byggnader (hus). </t>
  </si>
  <si>
    <t>Objektets anskaffningsvärde och area</t>
  </si>
  <si>
    <r>
      <rPr>
        <sz val="11"/>
        <color theme="1"/>
        <rFont val="Verdana"/>
        <family val="2"/>
      </rPr>
      <t>Det anskaffningsvärde som beräknas av byggkostnaderna, kostnader för marken och andra kostnader utgör grunden för beräkningen av bruksvederlaget.</t>
    </r>
    <r>
      <rPr>
        <sz val="11"/>
        <color theme="1"/>
        <rFont val="Verdana"/>
        <family val="2"/>
      </rPr>
      <t xml:space="preserve"> </t>
    </r>
    <r>
      <rPr>
        <sz val="11"/>
        <color theme="1"/>
        <rFont val="Verdana"/>
        <family val="2"/>
      </rPr>
      <t>Anskaffningsvärdet anges i ARA:s beslut om godkännande av kostnaderna.</t>
    </r>
    <r>
      <rPr>
        <sz val="11"/>
        <color theme="1"/>
        <rFont val="Verdana"/>
        <family val="2"/>
      </rPr>
      <t xml:space="preserve"> </t>
    </r>
    <r>
      <rPr>
        <sz val="11"/>
        <color theme="1"/>
        <rFont val="Verdana"/>
        <family val="2"/>
      </rPr>
      <t>Bruksvederlaget kan tas ut för en area som ARA i sitt beslut har godkänt som räntestöd area.</t>
    </r>
    <r>
      <rPr>
        <sz val="11"/>
        <color theme="1"/>
        <rFont val="Verdana"/>
        <family val="2"/>
      </rPr>
      <t xml:space="preserve"> </t>
    </r>
    <r>
      <rPr>
        <sz val="11"/>
        <color theme="1"/>
        <rFont val="Verdana"/>
        <family val="2"/>
      </rPr>
      <t>Om det i beslutet ingår lokaler som inte omfattas av räntestödet, ska kostnaderna för dem täckas med andra intäkter än de vederlag som tas ut av de boende.</t>
    </r>
    <r>
      <rPr>
        <sz val="11"/>
        <color theme="1"/>
        <rFont val="Verdana"/>
        <family val="2"/>
      </rPr>
      <t xml:space="preserve">  </t>
    </r>
    <r>
      <rPr>
        <sz val="11"/>
        <color theme="1"/>
        <rFont val="Verdana"/>
        <family val="2"/>
      </rPr>
      <t xml:space="preserve">Sådana utrymmen kan vara t.ex. </t>
    </r>
    <r>
      <rPr>
        <b/>
        <sz val="11"/>
        <color theme="1"/>
        <rFont val="Verdana"/>
        <family val="2"/>
      </rPr>
      <t>affärslokaler</t>
    </r>
    <r>
      <rPr>
        <sz val="11"/>
        <color theme="1"/>
        <rFont val="Verdana"/>
        <family val="2"/>
      </rPr>
      <t>.</t>
    </r>
    <r>
      <rPr>
        <sz val="11"/>
        <color rgb="FF000000"/>
        <rFont val="Verdana"/>
        <family val="2"/>
      </rPr>
      <t xml:space="preserve"> </t>
    </r>
  </si>
  <si>
    <t xml:space="preserve">Räntekostnader som uppkommit av lån för byggande eller ombyggnad av ett objekt och andra finansieringskostnader (i efterkalkylen t.ex. realiserade förluster från placeringar). I bruksvederlagskalkylen grundar sig räntekostnaderna på bankens/Statskontorets direktdebiteringsavi om följande års räntor på lånen. </t>
  </si>
  <si>
    <t xml:space="preserve">Dröjsmålsränteintäkter vid debiteringen av vederlag, överlåtelsevinster från placeringar i bestående aktiva och finansiella värdepapper. </t>
  </si>
  <si>
    <t>Redovisning av kostnader i kalkylen</t>
  </si>
  <si>
    <t>Kostnaderna läggs fram i kalkylen med plustecken.</t>
  </si>
  <si>
    <t>Utjämning av kostnader</t>
  </si>
  <si>
    <t xml:space="preserve">Om utjämning har införts i ett samfund kan samfundet jämna ut hela samfundets kostnader enligt areal eller genom att poängsätta (värdera) objekten till exempel enligt kvalitetsnivå, ålder och läge. Vid poängsättningen kan man också tillämpa andra kriterier. En utjämning som baserar sig på poängsättning kallas utjämning enligt bruksvärde. För utjämning av kostnaderna enligt bruksvärdet finns det en räknare (utjämningsmodell) på ARA:s webbplats. Med hjälp av räknaren kan man fastställa ett poängtal för varje objekt samt objektets andel av samfundets/utjämningsgruppens kostnader. </t>
  </si>
  <si>
    <t>Kostnader totalt (före utjämning)</t>
  </si>
  <si>
    <t xml:space="preserve">Samfundets/utjämningsgruppens/objektets verkliga uppskattade utgifter totalt. I de objektsvisa utgifterna ingår inte objektets andel av hela samfundets/utjämningsgruppens utgifter. Objektets andel visas i punkten Utjämning av vederlaget. </t>
  </si>
  <si>
    <t>Utgifter, utjämnbara sammanlagt</t>
  </si>
  <si>
    <t xml:space="preserve">Kostnader som samfundet/utjämningsgruppen/objektet föreslås betala totalt. I kostnaderna för objekten har varje objekts andel av utjämningen beräknats. Beloppet av det vederlag som tas ut bestäms enligt kostnaderna. Det vederlag som samlas in för avsättningar bestäms utifrån de faktiska kostnaderna som förfaller i framtiden (PTS-plan för reparationer, låneamorteringar, inlösen av bostadsrätter). </t>
  </si>
  <si>
    <t>Kumulativt över- och underskott</t>
  </si>
  <si>
    <t xml:space="preserve">Med kumulativt över- och underskott avses det över- och underskott som uppkommit sedan samfundet bildades. </t>
  </si>
  <si>
    <t xml:space="preserve">Drift och underhåll (köpta tjänster)                                </t>
  </si>
  <si>
    <t xml:space="preserve">Kostnader för drift- och underhållstjänster som grundar sig på avtal som ingåtts med separata bolag eller på fakturering. Kostnaderna är inklusive moms. Sådana kostnader är t.ex. avgifter till fastighetsserviceföretag, kostnader för underhåll av vatten- och avloppssystem osv. </t>
  </si>
  <si>
    <t>Drift och underhåll, egen personal</t>
  </si>
  <si>
    <t>Drift- och underhållsuppgifterna kan också skötas med egen personal, varvid kostnaderna utgörs av lönekostnader och sociala kostnader och läggs fram under punkten Personalkostnader (inkl. lönebikostnader).</t>
  </si>
  <si>
    <t>Användnings- och överlåtelsebegränsningar</t>
  </si>
  <si>
    <t xml:space="preserve">För bostadsrättsbostäder gäller bruks- och överlåtelsebegränsningarna i regel varaktigt. Om alla bostäder i ett objekt används för annat ändamål än boende, och man av den anledningen anhåller om befrielse från bruks- och överlåtelsebegränsningarna, ska samfundet betala bort arava- och räntestödslånen innan objektet kan befrias från begränsningarna. Ur avsättningarna kan medel lånas tillfälligt för nämnda ändamål. När aktierna/fastigheten har sålts ska de lånade medlen återställas genast till det ursprungliga ändamålet. </t>
  </si>
  <si>
    <t>Höjning av bruksersättningar</t>
  </si>
  <si>
    <t>Bostadsrättssamfundet behöver inte separat lämna meddelande om en sådan höjning av ersättningen för värme, vatten eller någon annan förmån i anslutning till lägenheten som beror på ökning av förbrukningen eller ökning av antalet personer som bor i lägenheten, om det i hyresavtalet har avtalats att förmånen ska ersättas separat på basis av förbrukningen eller antalet personer som bor i lägenheten.</t>
  </si>
  <si>
    <t>Bruksvederlag I (intäkter, ej utjämnbara)</t>
  </si>
  <si>
    <t xml:space="preserve">Bruksvederlag som samlas in för kostnader som inte ska utjämnas. Ej utjämnbara kostnader är kostnader som den boende kan påverka genom sin egen verksamhet. T.ex. el, uppvärmning, avfallskostnader, vatten osv. Över- och underskott från ej utjämnbara kostnader ska beaktas objektspecifikt i kommande vederlag för de boende. </t>
  </si>
  <si>
    <t>Bruksvederlag II (intäkter, utjämnbara)</t>
  </si>
  <si>
    <t xml:space="preserve">Vederlagsintäkter som samlas in för gemensamma utgifter för alla hus som hör till utjämningsgruppen eller samfundet. Utgifter som ska utjämnas är till exempel hyra för tomt, fastighetsskatt, allmänna kostnader för förvaltning och marknadsföring samt försäkringar. </t>
  </si>
  <si>
    <t>Höjning av bruksvederlaget</t>
  </si>
  <si>
    <t>Bostadsrättssamfundet ska skriftligen underrätta bostadsrättshavaren om höjning av bruksvederlaget. Samtidigt ska grunden för höjningen och det nya bruksvederlaget meddelas. Det förhöjda bruksvederlaget träder i kraft tidigast två månader efter ingången av den betalningsperiod för bruksvederlaget som följer närmast efter det meddelandet gjordes.</t>
  </si>
  <si>
    <t>Bestämning av bruksvederlag</t>
  </si>
  <si>
    <t xml:space="preserve">Utgångspunkten för bestämningen av bruksvederlagen är att varje bostadsrättshus ska svara för sina egna kostnader med hjälp av bruksvederlag som samlas in av lägenheterna och andra inkomster, dock med beaktande av de utjämningsmöjligheter som tillåts i lag. Bestämningen av bruksvederlagen börjar med bestämning av objektsspecifika kostnader. Detta gäller även utjämnbara kostnader. De objektsspecifika kalkylerna sammanslås till en bruksvederlagskalkyl för utjämningsgruppen, ifall samfundet har flera utjämningsgrupper. Utjämningsgruppens bruksvederlagskalkyler sammanslås vidare till en bruksvederlagskalkyl för hela samfundet. Uppskattningar av det kommande årets utgifter antecknas i kalkylen. Skötselutgifterna grundar sig på föregående års bokslut och utfallet för innevarande år samt sådana förändringar i kostnaderna som man redan känner till. De finansiella utgifterna grundar sig på bankens och Statskontorets uppgifter om amorteringar och räntor under det kommande året. </t>
  </si>
  <si>
    <t>Amorteringar av lån för byggande eller ombyggnad av ett objekt.  Amorteringar av aravalån beaktas i enlighet med Statskontorets direktdebiteringsavi/fakturering.</t>
  </si>
  <si>
    <t xml:space="preserve">Räntestödslån som tagits ut för att finansiera byggandet av nya objekt. Om medel som samlats in för avsättningar har lånats till finansieringen under byggnadstiden ska motsvarande belopp av de uttagna lånen återställas till avsättningarna. </t>
  </si>
  <si>
    <t>Skydd av kalkyl och låsning av celler</t>
  </si>
  <si>
    <t xml:space="preserve">De färglagda cellerna i kalkylen är i regel låsta och hela arbetsboken är skyddad med lösenord. För att redigera kalkylen kan skyddet tas bort med lösenordet "ara" (kontrollera &gt; ta bort tabellskydd).  Låsta celler kan frigöras så här: Start &gt; formatera &gt; lås cellen. </t>
  </si>
  <si>
    <t>Skyldighet att upprätta kalkyler</t>
  </si>
  <si>
    <r>
      <rPr>
        <sz val="11"/>
        <color theme="1"/>
        <rFont val="Verdana"/>
        <family val="2"/>
      </rPr>
      <t xml:space="preserve">De efterkalkyler som förutsätts i lagen om bostadsrättsbostäder ska finnas upprättade </t>
    </r>
    <r>
      <rPr>
        <b/>
        <sz val="11"/>
        <color theme="1"/>
        <rFont val="Verdana"/>
        <family val="2"/>
      </rPr>
      <t>från och med 2011.</t>
    </r>
    <r>
      <rPr>
        <sz val="11"/>
        <color rgb="FF000000"/>
        <rFont val="Verdana"/>
        <family val="2"/>
      </rPr>
      <t xml:space="preserve"> </t>
    </r>
    <r>
      <rPr>
        <sz val="11"/>
        <color rgb="FF000000"/>
        <rFont val="Verdana"/>
        <family val="2"/>
      </rPr>
      <t>Kalkylerna ska göras upp separat för varje samfund, utjämningsgrupp och hus.</t>
    </r>
    <r>
      <rPr>
        <sz val="11"/>
        <color rgb="FF000000"/>
        <rFont val="Verdana"/>
        <family val="2"/>
      </rPr>
      <t xml:space="preserve"> </t>
    </r>
  </si>
  <si>
    <t>Vinster och förluster från överlåtelse av finansiella värdepapper</t>
  </si>
  <si>
    <t xml:space="preserve">Upptas bland ränteintäkter och övriga finansiella intäkter samt bland övriga räntekostnader och finansiella kostnader. </t>
  </si>
  <si>
    <t xml:space="preserve">Uppvärmning                   </t>
  </si>
  <si>
    <t xml:space="preserve">I hus som ingår i fjärrvärmenätet innefattar uppvärmningskostnaderna en grundavgift och en energiavgift. I fastigheter vars uppvärmning sköts med egen värmecentral består uppvärmningskostnaderna av anskaffningspriset för bränslet som används, såsom olja, samt mängden förbrukad energi. Ungefär 40 % av uppvärmningskostnaderna går åt till att värma upp vatten. </t>
  </si>
  <si>
    <t>Övrig verksamhet (utöver hyresverksamhet)</t>
  </si>
  <si>
    <t>Med det vederlag som tas ut av de boende får man inte täcka kostnader för omsorgs-, vård-, måltids- och andra dylika tjänster som erbjuds de boende. Separat bokföring ska föras över övrig verksamhet.</t>
  </si>
  <si>
    <t>Övrig hyresverksamhet (lokaler för fri hyresbestämning, t.ex. affärslokaler)</t>
  </si>
  <si>
    <t xml:space="preserve">Samfundet ska upprätta separata hyres- och bruksvederlagskalkyler (budgeter) för objekt som inte omfattas av självkostnadsprincipen. De ska också i bokföringen hållas åtskilda från verksamheten vid objekt som omfattas av självkostnadsprincipen. Totalbeloppen i kalkylerna för övrig verksamhet och hyresverksamhet överförs till ARAs kalkyl. Även balansräkningens poster, t.ex. investeringar och låneamorteringar, ska kunna separeras från posterna i balansräkningen för objekt som omfattas av självkostnadsprincipen. </t>
  </si>
  <si>
    <t>Övrig hyresverksamhet och övrig verksamhet</t>
  </si>
  <si>
    <t xml:space="preserve">Alla intäkter, kostnader, investeringar och finansiering av övrig (fri) hyresverksamhet och övrig verksamhet ska redovisas i kalkylen under övrig hyresverksamhet och övrig verksamhet. </t>
  </si>
  <si>
    <t xml:space="preserve">Kostnader för underhållet och skötseln av fastigheten som inte kan inräknas i någon av de ovan nämnda punkterna. Exempelvis känner man till att samfundet ska betala en skadeersättning. Vederlagen får dock inte inbegripa kostnader som orsakats av lagstridig verksamhet, t.ex. skadestånd som beordrats till följd av olaglig uppsägning. </t>
  </si>
  <si>
    <t xml:space="preserve">Avgifter för användningen av tvättstuga, bastu och andra bruksersättningar. Intäkter i form av bruksersättningar minskar beloppet av det vederlag som ska tas ut. Intäkter i form av bruksersättningar ska motsvara de utgifter som de förorsakar. </t>
  </si>
  <si>
    <t>Övriga finansiella transaktioner i balansräkningen som inte påverkar över- eller underskottet i bostadsrättsverksamheten eller den övriga verksamheten, t.ex. hyresgarantier. Specificera händelser som visas i den här punkten under punkten för mer information.</t>
  </si>
  <si>
    <t xml:space="preserve">Uppskattningar av de bostadsrätter som kommer att säljas under året. Sammanslutningen kan också lägga fram de bostäder som ska säljas i samband med inlösen av bostadsrätter. </t>
  </si>
  <si>
    <t>Självkostnadsprincipen</t>
  </si>
  <si>
    <r>
      <rPr>
        <sz val="11"/>
        <color theme="1"/>
        <rFont val="Verdana"/>
        <family val="2"/>
      </rPr>
      <t xml:space="preserve">Bestämningen av vederlagen för arava- och räntestödsbelånade bostadsrättsobjekt </t>
    </r>
    <r>
      <rPr>
        <b/>
        <sz val="11"/>
        <color theme="1"/>
        <rFont val="Verdana"/>
        <family val="2"/>
      </rPr>
      <t>grundar sig på självkostnadsprincipen, vilket innebär att</t>
    </r>
    <r>
      <rPr>
        <sz val="11"/>
        <color theme="1"/>
        <rFont val="Verdana"/>
        <family val="2"/>
      </rPr>
      <t xml:space="preserve"> finansieringskostnaderna för anskaffningen av objektet och skötselkostnaderna enligt god fastighetshållning kan inkluderas i vederlaget.</t>
    </r>
    <r>
      <rPr>
        <sz val="11"/>
        <color rgb="FF000000"/>
        <rFont val="Verdana"/>
        <family val="2"/>
      </rPr>
      <t xml:space="preserve"> </t>
    </r>
    <r>
      <rPr>
        <sz val="11"/>
        <color rgb="FF000000"/>
        <rFont val="Verdana"/>
        <family val="2"/>
      </rPr>
      <t>Om ett över- eller underskott uppkommer ska det beaktas i de kommande vederlagen som ska betalas av dem som bor i husen.</t>
    </r>
    <r>
      <rPr>
        <sz val="11"/>
        <color rgb="FF000000"/>
        <rFont val="Verdana"/>
        <family val="2"/>
      </rPr>
      <t xml:space="preserve"> </t>
    </r>
    <r>
      <rPr>
        <sz val="11"/>
        <color rgb="FF000000"/>
        <rFont val="Verdana"/>
        <family val="2"/>
      </rPr>
      <t>I vederlagen kan dessutom ingå avsättningar för ombyggnad, underhåll och skötsel samt lagstadgade skyldigheter.</t>
    </r>
    <r>
      <rPr>
        <sz val="11"/>
        <color rgb="FF000000"/>
        <rFont val="Verdana"/>
        <family val="2"/>
      </rPr>
      <t xml:space="preserve"> </t>
    </r>
    <r>
      <rPr>
        <sz val="11"/>
        <color rgb="FF000000"/>
        <rFont val="Verdana"/>
        <family val="2"/>
      </rPr>
      <t>Avsättningarna ska också grunda sig på verkliga kostnader som kommer att realiseras.</t>
    </r>
    <r>
      <rPr>
        <sz val="11"/>
        <color rgb="FF000000"/>
        <rFont val="Verdana"/>
        <family val="2"/>
      </rPr>
      <t xml:space="preserve">  </t>
    </r>
  </si>
  <si>
    <t xml:space="preserve">Vederlag enligt självkostnadsprincipen som tas ut av invånarna. </t>
  </si>
  <si>
    <t>Självfinansieringsdelens storlek</t>
  </si>
  <si>
    <r>
      <rPr>
        <sz val="11"/>
        <color theme="1"/>
        <rFont val="Verdana"/>
        <family val="2"/>
      </rPr>
      <t>I bruksvederlaget kan man också inkludera ränta på det kapital som ägaren har placerat för finansieringen av bostadsrättshuset.</t>
    </r>
    <r>
      <rPr>
        <sz val="11"/>
        <color rgb="FF000000"/>
        <rFont val="Verdana"/>
        <family val="2"/>
      </rPr>
      <t xml:space="preserve"> </t>
    </r>
    <r>
      <rPr>
        <sz val="11"/>
        <color rgb="FF000000"/>
        <rFont val="Verdana"/>
        <family val="2"/>
      </rPr>
      <t>Det här är emellertid sällsynt, eftersom finansieringen av anskaffningen av en byggnad vanligtvis i sin helhet täcks av bostadsrättsavgifter (15 %) och arava- eller räntestödslån (85 %).</t>
    </r>
    <r>
      <rPr>
        <sz val="11"/>
        <color rgb="FF000000"/>
        <rFont val="Verdana"/>
        <family val="2"/>
      </rPr>
      <t xml:space="preserve"> </t>
    </r>
  </si>
  <si>
    <t xml:space="preserve">Dividend eller återbetalning av kapital till ett belopp som ägaren de facto har placerat i samfundet. Det här gäller endast bostadsrättssamfund i aktiebolagsform. Placeringen kan ha gjorts i form av eget kapital (aktiekapital) eller så kan placeringen vara någon annan post som är jämförbar med eget kapital. Beloppet av dividend eller återbetalning av kapital kan tills vidare utgöra högst 4% av beräkningsgrunden. Till beräkningsgrunden räknas de belopp som ägaren de facto själv har placerat i samfundet. </t>
  </si>
  <si>
    <t>Tjänster</t>
  </si>
  <si>
    <t xml:space="preserve">Om samfundet tillhandahåller de boende sådana tjänster som inte hör till normal fastighetshållning ska kostnaderna för produktionen av dessa tjänster täckas med särskilda serviceavgifter, inte med bruksvederlagen. Tjänsternas intäkter och kostnader presenteras i samfundets övriga verksamhet i nedre delen av kalkylen. </t>
  </si>
  <si>
    <t>Lyft av ombyggnads- och skötsellån</t>
  </si>
  <si>
    <t xml:space="preserve">Lån som lyfts för att täcka kostnaderna för ombyggnad och skötsel och underhåll av fastigheten. </t>
  </si>
  <si>
    <t>Maximibelopp för avsättning för kostnader för ombyggnad, underhåll och skötsel</t>
  </si>
  <si>
    <r>
      <rPr>
        <b/>
        <sz val="11"/>
        <color rgb="FF000000"/>
        <rFont val="Verdana"/>
        <family val="2"/>
      </rPr>
      <t>Avsättningar tillåts enligt följande:</t>
    </r>
    <r>
      <rPr>
        <b/>
        <sz val="11"/>
        <color rgb="FF000000"/>
        <rFont val="Verdana"/>
        <family val="2"/>
      </rPr>
      <t xml:space="preserve"> </t>
    </r>
    <r>
      <rPr>
        <sz val="11"/>
        <color rgb="FF000000"/>
        <rFont val="Verdana"/>
        <family val="2"/>
      </rPr>
      <t xml:space="preserve">
</t>
    </r>
    <r>
      <rPr>
        <sz val="11"/>
        <color rgb="FF000000"/>
        <rFont val="Verdana"/>
        <family val="2"/>
      </rPr>
      <t>• högst 1 €/ bost-m</t>
    </r>
    <r>
      <rPr>
        <vertAlign val="superscript"/>
        <sz val="11"/>
        <color rgb="FF000000"/>
        <rFont val="Verdana"/>
        <family val="2"/>
      </rPr>
      <t>2</t>
    </r>
    <r>
      <rPr>
        <sz val="11"/>
        <color rgb="FF000000"/>
        <rFont val="Verdana"/>
        <family val="2"/>
      </rPr>
      <t>/mån, om det har gått högst 20 år sedan lånet som beviljats för finansiering av huset eller bostaden godkändes som arava- eller räntestödslån,
• högst 2 €/ bost-m</t>
    </r>
    <r>
      <rPr>
        <vertAlign val="superscript"/>
        <sz val="11"/>
        <color rgb="FF000000"/>
        <rFont val="Verdana"/>
        <family val="2"/>
      </rPr>
      <t>2</t>
    </r>
    <r>
      <rPr>
        <sz val="11"/>
        <color rgb="FF000000"/>
        <rFont val="Verdana"/>
        <family val="2"/>
      </rPr>
      <t>/mån, om över 20 år har förflutit från det att lånet som beviljats för finansiering av huset eller bostaden godkändes som arava- eller räntestödslån,
• 0 €/ bost-m</t>
    </r>
    <r>
      <rPr>
        <vertAlign val="superscript"/>
        <sz val="11"/>
        <color rgb="FF000000"/>
        <rFont val="Verdana"/>
        <family val="2"/>
      </rPr>
      <t>2</t>
    </r>
    <r>
      <rPr>
        <sz val="11"/>
        <color rgb="FF000000"/>
        <rFont val="Verdana"/>
        <family val="2"/>
      </rPr>
      <t>/mån för objekt som finansierats med räntestödslån 1.7.2018 eller senare.</t>
    </r>
    <r>
      <rPr>
        <sz val="11"/>
        <color rgb="FF000000"/>
        <rFont val="Verdana"/>
        <family val="2"/>
      </rPr>
      <t xml:space="preserve"> </t>
    </r>
  </si>
  <si>
    <t xml:space="preserve">Kostnader för ombyggnad som ska täckas med avsättningar </t>
  </si>
  <si>
    <t xml:space="preserve">De årliga reparationer som inte är oskäliga för en enskild fastighet vid utjämningen av reparationskostnader mellan olika objekt. </t>
  </si>
  <si>
    <t>Kapitalkostnader</t>
  </si>
  <si>
    <t xml:space="preserve">Som kapitalkostnader beaktas endast räntor och amorteringar som hänför sig till finansiering enligt det ursprungliga lånebeslutet, räntor för lån som tagits för att finansiera grundrenoveringar och ombyggnader samt amorteringar och årsavgifter enligt villkoren i skuldebreven för dessa lån. </t>
  </si>
  <si>
    <t>Låsa/låsa upp fönsterrutor</t>
  </si>
  <si>
    <t>Överförbar återstod (+/-)</t>
  </si>
  <si>
    <t xml:space="preserve">Över-/underskott från räkenskapsperioden och från tidigare räkenskapsperioder. </t>
  </si>
  <si>
    <t xml:space="preserve">Städning (köpta tjänster)                                                                      </t>
  </si>
  <si>
    <t>Kostnader som utomstående företag fakturerar för städning av fastigheten.</t>
  </si>
  <si>
    <t>Städning med egen personal</t>
  </si>
  <si>
    <t>Städningen kan också skötas med egen personal, varvid kostnaderna utgörs av lönekostnader och sociala kostnader och läggs fram under punkten Personalkostnader (inkl. lönebikostnader).</t>
  </si>
  <si>
    <t>I de skötselutgifter som kan utjämnas kan ingå utgifter för årliga reparationer som utan utjämning kan bli oskäliga för enskilda hus. För sådana reparationer samlas inga medel in i förväg bland avsättningarna.</t>
  </si>
  <si>
    <t xml:space="preserve">El och gas        </t>
  </si>
  <si>
    <t xml:space="preserve">Elkostnaderna består av eltariffen samt energiavgifter som baseras på mätning av förbrukningen av el och gas som levererats av energibolag, mätarhyror o. dyl. avgifter. Elförbrukningen följs upp och jämförs med föregående år. Den köpta elen ska konkurrensutsättas med några års mellanrum. </t>
  </si>
  <si>
    <t>Utjämningsgrupp</t>
  </si>
  <si>
    <r>
      <rPr>
        <sz val="11"/>
        <color theme="1"/>
        <rFont val="Verdana"/>
        <family val="2"/>
      </rPr>
      <t>En utjämningsgrupp kan vara en grupp som består av flera olika objekt.</t>
    </r>
    <r>
      <rPr>
        <sz val="11"/>
        <color theme="1"/>
        <rFont val="Verdana"/>
        <family val="2"/>
      </rPr>
      <t xml:space="preserve"> </t>
    </r>
    <r>
      <rPr>
        <sz val="11"/>
        <color theme="1"/>
        <rFont val="Verdana"/>
        <family val="2"/>
      </rPr>
      <t>Utjämningsgruppen kan också vara hela samfundet, om man gör en utjämning bland alla objekt som hör till samfundet.</t>
    </r>
    <r>
      <rPr>
        <sz val="11"/>
        <color theme="1"/>
        <rFont val="Verdana"/>
        <family val="2"/>
      </rPr>
      <t xml:space="preserve"> </t>
    </r>
    <r>
      <rPr>
        <sz val="11"/>
        <color theme="1"/>
        <rFont val="Verdana"/>
        <family val="2"/>
      </rPr>
      <t>I bruksvederlagskalkylen för varje objekt presenteras den uppskattade utjämningen av vederlaget, dvs. hur mycket objektet betalar för andra objekt eller hur mycket gottgörelse det får av andra objekt.</t>
    </r>
    <r>
      <rPr>
        <sz val="11"/>
        <color theme="1"/>
        <rFont val="Verdana"/>
        <family val="2"/>
      </rPr>
      <t xml:space="preserve"> </t>
    </r>
    <r>
      <rPr>
        <sz val="11"/>
        <color theme="1"/>
        <rFont val="Verdana"/>
        <family val="2"/>
      </rPr>
      <t>Vederlagets utjämningssumma fås från de sammanlagda kostnaderna för alla objekt som hör till utjämningsgruppen genom att som beräkningsgrund använda grunderna för utjämningen enligt bolagets och invånarnas beslut (t.ex. bruksvärde eller area).</t>
    </r>
    <r>
      <rPr>
        <sz val="11"/>
        <color theme="1"/>
        <rFont val="Verdana"/>
        <family val="2"/>
      </rPr>
      <t xml:space="preserve"> </t>
    </r>
    <r>
      <rPr>
        <sz val="11"/>
        <color rgb="FF000000"/>
        <rFont val="Verdana"/>
        <family val="2"/>
      </rPr>
      <t xml:space="preserve">I </t>
    </r>
    <r>
      <rPr>
        <b/>
        <sz val="11"/>
        <color rgb="FF000000"/>
        <rFont val="Verdana"/>
        <family val="2"/>
      </rPr>
      <t xml:space="preserve">efterkalkylen </t>
    </r>
    <r>
      <rPr>
        <sz val="11"/>
        <color rgb="FF000000"/>
        <rFont val="Verdana"/>
        <family val="2"/>
      </rPr>
      <t>beräknas utjämningen av varje objekts vederlag på basis av utjämningsgruppens faktiska kostnader.</t>
    </r>
    <r>
      <rPr>
        <sz val="11"/>
        <color rgb="FF000000"/>
        <rFont val="Verdana"/>
        <family val="2"/>
      </rPr>
      <t xml:space="preserve">  </t>
    </r>
  </si>
  <si>
    <t xml:space="preserve">Utgifter (t.ex. stora reparationer) som i samfundets bokslut bokförs som ökning i aktiverade kostnader i balansräkningen. Aktiverade kostnader i anslutning till anskaffningen av nya objekt presenteras i slutet av kalkylen i samband med finansieringen av det nya objektet. Om de aktiverade kostnaderna i kalkylen anges som minus, anges korrigeringarna som bruttobelopp. Den sammanlagda summan av reparationskostnaderna och de kostnader som aktiverats i balansräkningen ska motsvara det belopp som använts för reparationerna. </t>
  </si>
  <si>
    <t xml:space="preserve">Kostnader som aktiveras i balansräkningen under räkenskapsperioden, nya objekt och ombyggnad </t>
  </si>
  <si>
    <t>Kostnader för byggande och ombyggnad av nya objekt samt understöd för dessa under räkenskapsperioden inklusive räntor och andra poster under byggnadstiden.</t>
  </si>
  <si>
    <t>Verksamhetsberättelse och bokslut</t>
  </si>
  <si>
    <t>Tomma bostäder</t>
  </si>
  <si>
    <t xml:space="preserve">Vederlagen ska fastställas för en nyttjandegrad på 100 %. Om man förbereder sig för tomgång ska avsättningsbeloppet basera sig på utfallet för tidigare år och innevarande år. Avsättning för tomma bostäder ökar vederlagets belopp.  </t>
  </si>
  <si>
    <t xml:space="preserve">Underhåll av utomhusområden (köpta tjänster)                                                                                         </t>
  </si>
  <si>
    <t xml:space="preserve">Kostnader som utomstående företag fakturerar för skötseln av utomhusområden. Kostnader för skötsel av utomhusområden är bl.a. kostnader som uppkommit för fastighetsskötselföretaget för renhållning av utomhusområden, skötsel av grönområden och planteringar, snöskottning, halkbekämpning, hyrning av redskap och anordningar som behövs för skötseln av utomhusområden, växtskydd och insektbekämpning samt anskaffning av förnödenheter som behövs för ovan nämnda arbeten (mylla, frön, plantor, gödsel, sand etc.). De boende kan om de så önskar delta t.ex. i skötseln av utomhusområdena, varvid tillbörliga försäkringspremier kan beaktas i vederlagen. </t>
  </si>
  <si>
    <t>Kostnader för nya objekt som ska byggas</t>
  </si>
  <si>
    <t>Kostnader för planering och utveckling av nya objekt får inte heller inkluderas i de vederlag som tas ut av de boende, utan sådana inkluderas i byggnadskostnaderna för det nya objektet. Sådana planerings- och utvecklingskostnader som inte leder till att ett nytt objekt byggs får inte täckas med vederlag, utan de är på byggarens ansvar.</t>
  </si>
  <si>
    <t xml:space="preserve">Skadeförsäkringar                                       </t>
  </si>
  <si>
    <t xml:space="preserve">Försäkringar som fastighetens ägare har tecknat som skydd för egendomen. Fastighetsägaren ansöker om och får skadestånd enligt försäkringen. Enligt självkostnadsprincipen ska försäkringar av de boendes lösöre inte höra till vederlaget. Försäkringskostnaderna omfattar bland annat följande centrala försäkringspremier: fullvärdesförsäkring för fastigheten, fastighetsförsäkring, brandförsäkring, vattenskadeförsäkring, inbrottsförsäkring, stöldförsäkring, utrustningsförsäkring, glasförsäkring, lösöresförsäkring, talkoförsäkring, ansvarsförsäkring för styrelsen och disponenten. </t>
  </si>
  <si>
    <t>Enligt bostadsrättslagen kan man genom bruksvederlag på förhand samla in medel för förpliktelser som enligt lag ankommer på bostadsrättshusets ägare och som inte beror på att ägaren har handlat lagstridigt. Dessa skyldigheter är avsättningar för inlösning av bostadsrättsavgifter och amorteringar av lån. Se närmare anvisningar om avsättning för inlösning av bostadsrätter och för amorteringar av lån.</t>
  </si>
  <si>
    <t>Låneamorteringarna stiger stegvis med fem års mellanrum. För låneamorteringar som stiger stegvis kan samfundet i skälig utsträckning samla in medel i förskott. Bostadsrättssamfundet har också möjlighet att amortera räntestödslånen i en post med fem års mellanrum. För amorteringar av dessa lån ska samfundet förbereda sig genom att samla in medel i förskott i bruksvederlagen.</t>
  </si>
  <si>
    <t xml:space="preserve">Det är möjligt att förbereda sig för större reparationer och ombyggnad och för underhåll och skötsel genom att samla in medel för dessa kostnader i förväg genom vederlag och hyror. Avsättningarna ska grunda sig på faktiska kostnader som förfaller till betalning i framtiden (PTS). I efterkalkylen ska de belopp som samlats in för avsättningar motsvara det som de facto tagits ut av de boende för dessa avsättningar. </t>
  </si>
  <si>
    <t>Brev om höjning av vederlaget</t>
  </si>
  <si>
    <t xml:space="preserve">De boende ska underrättas om höjningen av bruksvederlaget två månader innan det nya vederlaget träder i kraft. </t>
  </si>
  <si>
    <t>Utjämning av vederlag</t>
  </si>
  <si>
    <t>Det bruksvederlag som tas ut för en bostadsrättsbostad kan användas till att täcka utgifterna både för det bostadsrättshus där bostaden är belägen och för andra bostadsrättshus med samma ägare. I bruksvederlagskalkylen presenteras summorna av hela samfundets eller utjämningsgruppens uppskattade sammanlagda kostnader som kostnader eller intäkter för objekten (utjämning av vederlaget). Summorna för utjämningen som presenteras i efterkalkylen har beräknats utifrån hela samfundets eller utjämningsgruppens faktiska kostnader. Sammanslutningen kan lägga fram utjämningsgrunderna för de boende till exempel i en separat redogörelse. Utjämningen kan till exempel göras enligt ytan eller genom att poängsätta objekten utifrån bruksvärdet, varvid bl.a. husets, ålder, läge och kvalitetsnivå beaktas vid utjämningen. Med hjälp av bruksvärdet kan huset värderas i förhållande till andra hus i samma utjämningsgrupp. Bruksvärdet kan ändras genom en renovering som höjer kvalitetsnivån. För utjämning av kostnader enligt bruksvärdet finns en modellräknare (på finska) på ARA:s webbplats www.ara.fi &gt; Ohjaus- ja valvonta &gt; ARA-asuntokannan ohjaus- ja valvonta &gt; Asumisoikeusasunnot &gt; Käyttövastike &gt; Käyttöarvon mukainen tasausmalli. Räknaren beräknar ett poängvärde för varje objekt, objektets andel i procent av kostnaderna samt objektets andel av de gemensamma kostnaderna.</t>
  </si>
  <si>
    <t>Grunden för höjning av vederlagen</t>
  </si>
  <si>
    <t xml:space="preserve">Grunden för höjning av bruksvederlagen är självkostnadsprincipen. </t>
  </si>
  <si>
    <t>Grunderna för bestämning av vederlag</t>
  </si>
  <si>
    <t xml:space="preserve">Vederlagen bestäms för en användningsprocent på 100 procent. Om man förbereder sig för tomgång är rekommendationen att avsättning för tomgång läggs fram bland utjämnbara kostnader. </t>
  </si>
  <si>
    <t>Föregående års över- (+)/underskott (-) som överförts till vederlagen</t>
  </si>
  <si>
    <t xml:space="preserve">Andel som överförts till de boendes vederlag av det kumulativa över- och underskott som efterkalkylen visar (i efterkalkylen "Över-/underskott som ska beaktas i vederlagen under de följande åren"). Den överförbara andelen kan fördelas på ca 3–5 år för att vederlagen ska utvecklas i en jämn takt. Ett underskott ökar det föreslagna vederlagsbeloppet och ett överskott minskar det. Ett under- eller överskott i ej utjämnbara skötselutgifter ska överföras till de boendes kommande vederlag specifikt för varje hus. Över- och underskottet i de utgifter som ska utjämnas överförs på samfundsnivå, varvid samfundet kan jämna ut över- och underskottet mellan olika objekt. Ett överskott i medel som samlats in för avsättningar överförs inte till vederlagen utan får användas efter samfundets behov. Investeringarnas finansieringsöverskott beaktas inte heller i kommande vederlag. I investeringarna redovisas i regel finansieringen av nya objekt som är under byggnad. Om samfundet fördelar ett över- eller underskott på flera år ska den återstod som överförts till vederlagen och den andel av återstoden som inte överförs specificeras i en separat redogörelse för de boende. </t>
  </si>
  <si>
    <t xml:space="preserve">Vatten och avloppsvatten                                                    </t>
  </si>
  <si>
    <t xml:space="preserve">Kostnaderna för vatten- och avloppsvatten består av den kommunala tariffen samt bruksvattenavgifter som baseras på mätning av förbrukningen, avloppsvattenavgifter och mätarhyror o. dyl. tillägg. </t>
  </si>
  <si>
    <t>Exempelvis tomtarrende, hyra för bostad-, parkeringsområde, bilplats och andra hyror.</t>
  </si>
  <si>
    <t>Uthyrda bostäder</t>
  </si>
  <si>
    <t xml:space="preserve">Bostadslägenheter i bostadsrättshus ska i första hand användas som bostäder för bostadsrättshavarna. I andra hand kan bostadslägenheterna användas av hyresgäster. Bestämmelser om hur hyran för bostadsrättsbostäder ska fastställas finns varken i bostadsrättslagen eller i lagen om bostadsrättsföreningar. Vid uthyrning tillämpas lagen om hyra av bostadslägenhet (481/1995).  Det vore bra att täcka både skötsel- och kapitalutgifterna med hyresintäkterna och i hyrorna kan också ingå avsättningar för kommande kostnader. </t>
  </si>
  <si>
    <t xml:space="preserve">Om samfundet i förväg samlar in medel för en låneamorteringsandel som hänför sig till slutet av året men som ska betalas först följande år, ska den andel som samlas in i förväg och den andel som samlats in föregående räkenskapsperiod läggas fram separat bland avsättningarna för amorteringar såväl i bruksvederlagskalkylen som i efterkalkylen. </t>
  </si>
  <si>
    <t xml:space="preserve">Andel som samlas in i förväg under räkenskapsperioden för en amortering som förfaller nästa år (t.ex. under tiden 1.9 –31.12.2021, när lånet förfaller 28.2.2022). </t>
  </si>
  <si>
    <t>Årsuppgifter</t>
  </si>
  <si>
    <t xml:space="preserve">ARA ber varje år allmännyttiga samfund att rapportera sina årsuppgifter. Med årsuppgifter avses uppgifter om samfundets verksamhet och ekonomi, såsom bokslutsuppgifter och andra nödvändiga tilläggsuppgifter. Utöver den allmänna övervakningsuppgiften bedömer ARA på basis av de årsuppgifter som samfundet uppgett också samfundets förutsättningar att erhålla lån, om samfundet ansöker om nya statsunderstödda lån eller understöd från ARA. Uppgifter som begärs årligen är t.ex. resultaträkning, balansräkning, offentligt bokslut, verksamhetsberättelse, balansspecifikationer, resultaträkningsspecifikationer, noter, revisionsprotokoll och promemorior, placeringsplan, återstoder som framgår av efterkalkylerna. Uppgifterna i årsuppgifterna ska motsvara dem som presenteras i efterkalkylen. </t>
  </si>
  <si>
    <t xml:space="preserve">Återställande av medel som samlats in för avsättningar men lånats ut tillfälligt för annat ändamål (sek "Medel som lånats tillfälligt för annat ändamål"). I regel återställs medlen i det skede när räntestödslånet lyfts, ifall medlen har lånats för byggande av nya objekt. </t>
  </si>
  <si>
    <t xml:space="preserve">Medel som samfundet har samlat in kan placeras tillfälligt på ett betryggande och lönsamt sätt.  Insamlade medel kan vid byggande av bostadsrättsbostäder t.ex. placeras i tomtköp och annan tillfällig finansiering under byggnadstiden. Medel som insamlats genom de boendes vederlag får emellertid inte användas för att bestående täcka en nyproduktion av bostadsrättshus eller självfinansieringsdelen av anskaffningar. Medel som lånats ur avsättningarna ska återställas till det ursprungliga ändamålet genast när räntestödslånet har lyfts. 
</t>
  </si>
  <si>
    <t xml:space="preserve">Skatter och skatteåterbäringar som ska betalas under räkenskapsperioden. Vid tillämpning av självkostnadsprincipen uppkommer i allmänhet ingen beskattningsbar inkomst. Beskattningsbar inkomst kan uppkomma vid avsättning för kommande ombyggnads-, underhålls- och skötselkostnader samt för andra lagstadgade förpliktelser. Om samfundet har skattepliktig inkomst av ovan nämnda orsaker kan samfundet göra en bostadshusreservering för motsvarande belopp inom ramen för bestämmelserna om maximibelopp som anges i lagen om bostadshusreservering (846/1986). Skattepliktig inkomst kan också uppkomma i situationer där samfundets årliga amorteringar av lån som tagits för att finansiera fastighetens anskaffningsutgifter och ombyggnad är större än de maximala avskrivningarna för byggnader, maskiner och anordningar bland bestående aktiva som godkänns i beskattningen. </t>
  </si>
  <si>
    <t xml:space="preserve">Samfundets övriga verksamhet </t>
  </si>
  <si>
    <t xml:space="preserve">De bruksvederlag som tas ut av de boende får inte användas för att täcka kostnader för omsorgs-, vård-, måltids- o.d. tjänster som erbjuds de boende, utan kostnaderna för dessa ska täckas med separata serviceavgifter som presenteras i kalkylen som intäkter från övrig verksamhet. Även kostnader i anslutning till serviceverksamheten ska separeras från kostnader som omfattas av självkostnadsprincipen. Serviceverksamheten ska bokföras separat. </t>
  </si>
  <si>
    <t>Samfundets övriga hyresverksamhet (objekt med fri hyresbestämning)</t>
  </si>
  <si>
    <t xml:space="preserve">Samfundet ska upprätta separata hyresbestämningskalkyler (budgeter) för objekt som inte omfattas av självkostnadsprincipen. Totalbeloppen i kalkylerna för övrig verksamhet och hyresverksamhet överförs till ARAs kalkyl. Intäkterna och kostnaderna som omfattas av självkostnadsprincipen och övrig hyresverksamhet samt övrig verksamhet ska bokföras separat. Även balansräkningens poster, t.ex. investeringar och låneamorteringar, ska kunna separeras från posterna i balansräkningen för objekt som omfattas av självkostnadsprincipen. </t>
  </si>
  <si>
    <t>Samfundets egna kalkylunderlag</t>
  </si>
  <si>
    <r>
      <rPr>
        <sz val="11"/>
        <color theme="1"/>
        <rFont val="Verdana"/>
        <family val="2"/>
      </rPr>
      <t>ARA:s modellunderlag för bruksvederlagskalkyler är avsett som stöd för bestämningen av vederlag.</t>
    </r>
    <r>
      <rPr>
        <sz val="11"/>
        <color theme="1"/>
        <rFont val="Verdana"/>
        <family val="2"/>
      </rPr>
      <t xml:space="preserve"> </t>
    </r>
    <r>
      <rPr>
        <sz val="11"/>
        <color theme="1"/>
        <rFont val="Verdana"/>
        <family val="2"/>
      </rPr>
      <t>De kalkyler som samfunden lägger fram kan avvika på många punkter från ARA:s modellunderlag.</t>
    </r>
    <r>
      <rPr>
        <sz val="11"/>
        <color theme="1"/>
        <rFont val="Verdana"/>
        <family val="2"/>
      </rPr>
      <t xml:space="preserve"> </t>
    </r>
    <r>
      <rPr>
        <sz val="11"/>
        <color theme="1"/>
        <rFont val="Verdana"/>
        <family val="2"/>
      </rPr>
      <t xml:space="preserve">Om samfunden bearbetar ARAs mall ska </t>
    </r>
    <r>
      <rPr>
        <b/>
        <sz val="11"/>
        <color theme="1"/>
        <rFont val="Verdana"/>
        <family val="2"/>
      </rPr>
      <t>de saker som bostadsrättslagen förutsätter</t>
    </r>
    <r>
      <rPr>
        <sz val="11"/>
        <color theme="1"/>
        <rFont val="Verdana"/>
        <family val="2"/>
      </rPr>
      <t xml:space="preserve"> ingå i kalkylerna.</t>
    </r>
    <r>
      <rPr>
        <sz val="11"/>
        <color rgb="FF000000"/>
        <rFont val="Verdana"/>
        <family val="2"/>
      </rPr>
      <t xml:space="preserve"> </t>
    </r>
    <r>
      <rPr>
        <sz val="11"/>
        <color rgb="FF000000"/>
        <rFont val="Verdana"/>
        <family val="2"/>
      </rPr>
      <t>Sammanslutningen ansvarar också för att granska och uppdatera beräkningsformlerna för modellen.</t>
    </r>
    <r>
      <rPr>
        <sz val="11"/>
        <color rgb="FF000000"/>
        <rFont val="Verdana"/>
        <family val="2"/>
      </rPr>
      <t xml:space="preserve"> </t>
    </r>
    <r>
      <rPr>
        <sz val="11"/>
        <color rgb="FF000000"/>
        <rFont val="Verdana"/>
        <family val="2"/>
      </rPr>
      <t>Låsta celler visas i kalkylen med ljusgrön färg.</t>
    </r>
    <r>
      <rPr>
        <sz val="11"/>
        <color rgb="FF000000"/>
        <rFont val="Verdana"/>
        <family val="2"/>
      </rPr>
      <t xml:space="preserve"> </t>
    </r>
    <r>
      <rPr>
        <sz val="11"/>
        <color rgb="FF000000"/>
        <rFont val="Verdana"/>
        <family val="2"/>
      </rPr>
      <t>Schemana i kalkylen har gjorts upp så att kostnader som täckts med bruksvederlag visas med plustecken och kostnader som täckts med extern finansiering visas med minustecken.</t>
    </r>
  </si>
  <si>
    <t xml:space="preserve">Bostadsrätter som inlösts till bolaget </t>
  </si>
  <si>
    <t xml:space="preserve">Inlösningar till samfundet av bostadsrätter i befintliga objekt. Samfunden kan om de så önskar bland inlösningarna av bostadsrätter redovisa såväl bostadsrätter som ska säljas och bostadsrätter som ska inlösas (nettosumman). Försäljning av bostadsrätter i nya objekt ska läggas fram i slutet av kalkylen bland externt finansierade händelser.  </t>
  </si>
  <si>
    <t>Enskild boendes rätt att få information, kalkyler</t>
  </si>
  <si>
    <t>För boende i en enskild husenhet kan bruksvederlags- och efterkalkylerna för respektive objekt hållas tillgängliga till exempel på samfundets kontor och webbplats, ifall samfundet består av ett betydande antal objekt och objektsvisa kalkyler inte kan bifogas bokslutet.</t>
  </si>
  <si>
    <t>Över-/underskott</t>
  </si>
  <si>
    <t xml:space="preserve">Differensen mellan vederlagsintäkter och andra intäkter samt de kostnader som hänförs till vederlaget. </t>
  </si>
  <si>
    <t>Insamling av överskott i vederlag</t>
  </si>
  <si>
    <t>Överskott får inte samlas in för skötsel- och kapitalkostnader, utan vederlagen ska fastställas enligt kostnaderna (intäkter - kostnader = 0 euro)</t>
  </si>
  <si>
    <t xml:space="preserve">Om samfundet gör extra amorteringar (9 § i räntestödsförordningen 666/2001, 48 § i aravaförordningen 1587/1993), ska de medel som samlas in för dessa läggas fram i bruksvederlagskalkylen separat från de övriga låneamorteringarna. Amorteringarna ska också betalas till samma belopp som samlats in för extra amorteringar via vederlagen. </t>
  </si>
  <si>
    <t xml:space="preserve">Underhålls- och skötselkostnader som ska täckas med avsättningar. </t>
  </si>
  <si>
    <t>Anvisning (gäller fr.o.m. 1.1.2022)</t>
  </si>
  <si>
    <t>Boendekommitténs rättigheter i ärenden som gäller bostadsrättsobjekt</t>
  </si>
  <si>
    <t>1) delta i beredningen av budgetförslaget och förslaget till bestämning av bruksvederlagen; 2) göra framställningar om de reparationer i huset som varje år ska täckas med bruksvederlagen och hyrorna; 3) delta i beredningen av husets reparationsplan på lång sikt; 4) delta i beredningen av husets finansieringsplan på lång sikt; 5) göra framställningar om innehållet i husets underhållsavtal, de arrangemang som gäller skötseln samt anordnandet av disponentskapet och underhållsuppgifterna; 6) för de boendes och de övriga lägenhetsinnehavarnas gemensamma räkning övervaka skötseln, underhållet och reparationerna i gemensamma utrymmen; 7) besluta om användningen av gemensamma hobby- och klubbrum och motsvarande utrymmen samt om anordnande av s.k. talkoarbete och andra motsvarande gemensamma tillställningar; 8) besluta om ärenden som har underställts boendekommittén samt utföra uppdrag som har anförtrotts den under förutsättning att boendekommittén är beredd att åta sig uppdraget; 9) behandla andra ärenden som gäller huset; 10) för det samarbetsorgan mellan det samfund som äger bostadsrättshuset och bostadsrättshavarna som avses i 45 § göra framställningar om ärenden som framkommer i boendeförvaltningen i det enskilda bostadsrättshuset och andra ärenden som ska behandlas.</t>
  </si>
  <si>
    <t>I varje bostadsrättshus hålls boendestämmor där bostadsrättshavarna i huset kan utöva sin beslutanderätt enligt bostadsrättslagen. Boendestämman har rätt att utse en boendekommitté eller flera boendekommittéer för att verkställa de beslut som fattas på boendestämman. Om stämman utser flera boendekommittéer ska den besluta om de frågor som ska behandlas av dessa. Boendestämman kan besluta att någon boendekommitté inte ska tillsättas tills vidare eller för följande mandatperiod, utan att dess uppgifter helt eller delvis ska skötas av boendestämman, en förtroendevald som utses i stället för boendekommittén eller bostadsrättssamfundet.</t>
  </si>
  <si>
    <t>De boendes rättigheter, kalkyler</t>
  </si>
  <si>
    <t>Bostadsrättssamfundet ska ge bostadsrättshavarna uppgifter om grunderna för bestämmande, utjämning och gradering av bruksvederlaget, om hur utjämningen påverkar bruksvederlaget samt om användningen av medel som samlats in genom bruksvederlag (bruksvederlags- och efterkalkyler). Uppgifterna ska lämnas till boendestämman och samarbetsorganet. De boende ska också ha tillgång till uppgifterna elektroniskt.</t>
  </si>
  <si>
    <t>Bostadsrättsförening, bestämmelser om boendeförvaltningen</t>
  </si>
  <si>
    <t>Bestämmelserna om boendeförvaltning tillämpas inte om huset ägs av en bostadsrättsförening. Bestämmelser om bostadsrättshavarens rätt att delta i bostadsrättsföreningens beslutsfattande finns i lagen om bostadsrättsföreningar.</t>
  </si>
  <si>
    <r>
      <t>Lägenhetsyta (m</t>
    </r>
    <r>
      <rPr>
        <vertAlign val="superscript"/>
        <sz val="11"/>
        <color theme="1"/>
        <rFont val="Verdana"/>
        <family val="2"/>
        <scheme val="minor"/>
      </rPr>
      <t>2</t>
    </r>
    <r>
      <rPr>
        <sz val="11"/>
        <color theme="1"/>
        <rFont val="Verdana"/>
        <family val="2"/>
        <scheme val="minor"/>
      </rPr>
      <t>)</t>
    </r>
  </si>
  <si>
    <t>Upphandlande enhet enligt lagen om offentlig upphandling och koncession</t>
  </si>
  <si>
    <t>Om det samfund som äger ett bostadsrättshus med statligt stöd är en sådan upphandlande enhet som avses i lagen om offentlig upphandling och koncession, föreskrivs det i nämnda lag om dess skyldighet att konkurrensutsätta upphandlingarna.  Bostadsrättshavarna i bostadsrättshus med statligt stöd har rätt att göra framställningar om konkurrensutsättning av upphandlingar och delta i konkurrensutsättningen.</t>
  </si>
  <si>
    <t>Gradering</t>
  </si>
  <si>
    <t>För att uppnå skäliga bruksvederlag får de ytor som utgör grund för bruksvederlagen för lägenheterna i bostadsrättsobjektet bestämmas lägenhetsspecifikt i bostadsrättsavtalen (gradering). Finansierings- och utvecklingscentralen för boendet kan på ansökan av ett bostadsrättssamfund godkänna att grunderna för bestämmande av bruksvederlaget ändras i gällande bostadsrättsavtal, om en rättvis fördelning av bruksvederlagen i bostadsrättsobjektet eller en skälig och rättvis nivå på bruksvederlaget i alla bostäder i bostadsrättsobjektet förutsätter detta och en ändring av graderingen inte medför oskäliga höjningar av bruksvederlagen. En ändring av graderingen ska behandlas i boendeförvaltningen.</t>
  </si>
  <si>
    <t xml:space="preserve">Fastighetens övriga intäkter som inte kan inräknas i någon av de ovan nämnda punkterna. </t>
  </si>
  <si>
    <t xml:space="preserve">Rutorna är låsta från B4 för att rubrikerna ska synas när man rör sig neråt och sidledes i kalkylen. Lås upp rutorna från B4 så här: Visa&gt; Lås fönsterrutor &gt; Lås upp fönsterrutor. Fönsterrutorna kan låsas på motsvarande sätt från B4: Visa &gt; Lås fönsterrutor. </t>
  </si>
  <si>
    <t>Rätt till information och informationsskyldighet från och med 1.9.2022</t>
  </si>
  <si>
    <t>Boendestämman, samarbetsorganet och boendekommittén har rätt att av det samfund som äger bostadsrättshuset eller dennes representant få de uppgifter om bostadsrättshuset eller samfundet som de behöver för att kunna utöva sina rättigheter. Uppgifterna ska vara styrkta av en revisor, om samarbetsorganet kräver det. Om det har krävts att uppgifterna ska vara styrkta av en revisor och uppgifternas riktighet inte kan styrkas, ska revisorn konstatera detta. De boende ska också ha tillgång till uppgifterna elektroniskt.</t>
  </si>
  <si>
    <t>Bokslut</t>
  </si>
  <si>
    <t>Noterna till bokslutet ska innehålla en samfundsspecifik bruksvederlags- och efterkalkyl.</t>
  </si>
  <si>
    <t>De lagändringar som trädde i kraft 1.1.2022 gäller bokslutet för 2022. Hela samfundets bruksvederlags- och efterkalkyl ska presenteras i noterna till bokslutet för 2022. Noterna till bokslutet ska också innehålla de lägenheter i bostadsrättssamfundets besittning för vilka bostadsrätten har lösts in. Verksamhetsberättelsen ska innehålla uppgifter om budgetens utfall och hur verksamhetens syfte har uppfyllts. Övriga krav i lagen som gäller bokslutet presenteras i ARAs bruksvederlagsguide.</t>
  </si>
  <si>
    <t xml:space="preserve">Betalning av avkastning till ägaren </t>
  </si>
  <si>
    <t>Sammanslutningen får inte betala annat än skälig avkastning till sin ägare på de medel som ägaren placerat i samfundet (t.ex. aktiekapital). En skälig avkastning är högst 4 % av samfundets beräkningsgrund. ARA fastställer beräkningsgrunden för avkastningen och beloppet för den godtagbara avkastningen på basis av samfundens årsuppgifter (bokslutsuppgifter). Beräkningsgrunden för avkastningen på de medel som ägaren av samfundet har placerat är de medel som placerats i samfundet i form av pengar eller annan egendom som behövs för samfundets verksamhet och som ägaren de facto själv har placerat som aktiekapital, andelskapital eller som en annan post som kan jämställas med dessa. Samfundet ska på egen hand utreda och vid behov visa att de medel som den läser in i beräkningsgrunden är investerade av ägaren. 
I efterkalkylen antecknas "Dividend eller kapitalåterbäring".</t>
  </si>
  <si>
    <t xml:space="preserve">Bostadsrättshusets ägare ska lösa in bostadsrätten av bostadsrättshavaren inom tre månader efter att den boende har meddelat husägaren om avsikten att överlåta bostadsrätten. I bruksvederlagen kan medel för inlösen samlas in på förhand till ett belopp som motsvarar de sannolika inlösningarna under innevarande år och därpå följande år. Med inlösen avses här de bostadsrättslägenheter som samfundet inte har kunnat sälja vidare till bostadsrättshavaren, utan bostäderna har blivit kvar hos samfundet och eventuellt hyrts ut vidare. Som noter till bokslutet ska uppges de lägenheter i bostadsrättssamfundets besittning för vilka bostadsrätten har lösts in. </t>
  </si>
  <si>
    <t xml:space="preserve">Uppskattade intäkter från vattenavgifter under räkenskapsperioden. I bostadsrättshus med lägenhetsspecifika vattenmätare ska den bruksavgift som tas ut i form av vattenavgifter basera sig på en tillförlitligt uppmätt faktisk förbrukning. Vattenkostnaderna får inte utjämnas mellan olika bostadsrättsbostäder, om den ersättning som tas ut av bostadsrättshavaren för dessa kostnader grundar sig på en tillförlitligt uppmätt faktisk förbrukning. För hus utan vattenmätare är det bra om bruksavgiften som tas ut i form av vattenavgifter motsvarar kostnaderna för vattnet. Ca 40 % av uppvärmningskostnaderna går åt till att värma upp vatten. </t>
  </si>
  <si>
    <t>Finansieringsvederlag till Fastighets Ab/Bostads Ab</t>
  </si>
  <si>
    <t xml:space="preserve">Finansieringsvederlag som ska betalas till ömsesidiga fastighetsaktiebolag och bostadsaktiebolag i samfundets ägo. Finansieringsvederlagen anges i sin helhet under denna punkt och kostnaderna behöver inte specificeras i fastighets-/bostadsaktiebolagets bokföring. </t>
  </si>
  <si>
    <t>Betalda finansieringsvederlag till samfundet/Samfundets finansiella vederlag som ska betalas</t>
  </si>
  <si>
    <t>Finansieringsvederlag som samfundet betalar till t.ex. bostadsaktiebolag eller fastighetsaktiebolag.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</si>
</sst>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 &quot;\ * #,##0.00_-;_-&quot; &quot;\ * \-#,##0.00;_-&quot; &quot;* #0_-;_-@_-"/>
  </numFmts>
  <fonts count="38" x14ac:knownFonts="1">
    <font>
      <sz val="11"/>
      <color theme="1"/>
      <name val="Verdana"/>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Arial"/>
      <family val="2"/>
    </font>
    <font>
      <sz val="10"/>
      <name val="Arial"/>
      <family val="2"/>
    </font>
    <font>
      <u/>
      <sz val="11"/>
      <color theme="10"/>
      <name val="Verdana"/>
      <family val="2"/>
      <scheme val="minor"/>
    </font>
    <font>
      <sz val="11"/>
      <name val="Verdana"/>
      <family val="2"/>
    </font>
    <font>
      <b/>
      <sz val="11"/>
      <name val="Verdana"/>
      <family val="2"/>
    </font>
    <font>
      <b/>
      <sz val="11"/>
      <color rgb="FF000000"/>
      <name val="Verdana"/>
      <family val="2"/>
    </font>
    <font>
      <sz val="11"/>
      <color rgb="FF000000"/>
      <name val="Verdana"/>
      <family val="2"/>
    </font>
    <font>
      <b/>
      <sz val="11"/>
      <color theme="1"/>
      <name val="Verdana"/>
      <family val="2"/>
    </font>
    <font>
      <b/>
      <sz val="16"/>
      <name val="Verdana"/>
      <family val="2"/>
    </font>
    <font>
      <b/>
      <sz val="14"/>
      <name val="Verdana"/>
      <family val="2"/>
    </font>
    <font>
      <b/>
      <vertAlign val="superscript"/>
      <sz val="11"/>
      <color theme="1"/>
      <name val="Verdana"/>
      <family val="2"/>
    </font>
    <font>
      <sz val="10"/>
      <color indexed="8"/>
      <name val="MS Sans Serif"/>
      <family val="2"/>
    </font>
    <font>
      <b/>
      <sz val="18"/>
      <color theme="4" tint="-0.499984740745262"/>
      <name val="Verdana"/>
      <family val="2"/>
    </font>
    <font>
      <b/>
      <sz val="20"/>
      <color theme="9" tint="-0.499984740745262"/>
      <name val="Verdana"/>
      <family val="2"/>
    </font>
    <font>
      <b/>
      <sz val="11"/>
      <name val="Verdana"/>
      <family val="2"/>
      <scheme val="minor"/>
    </font>
    <font>
      <sz val="11"/>
      <name val="Verdana"/>
      <family val="2"/>
      <scheme val="major"/>
    </font>
    <font>
      <b/>
      <sz val="11"/>
      <name val="Verdana"/>
      <family val="2"/>
      <scheme val="major"/>
    </font>
    <font>
      <i/>
      <sz val="11"/>
      <name val="Verdana"/>
      <family val="2"/>
      <scheme val="major"/>
    </font>
    <font>
      <sz val="11"/>
      <color theme="1"/>
      <name val="Verdana"/>
      <family val="2"/>
      <scheme val="major"/>
    </font>
    <font>
      <b/>
      <sz val="16"/>
      <color theme="6" tint="-0.499984740745262"/>
      <name val="Verdana"/>
      <family val="2"/>
    </font>
    <font>
      <sz val="11"/>
      <name val="Verdana"/>
      <family val="2"/>
      <scheme val="minor"/>
    </font>
    <font>
      <sz val="9"/>
      <name val="Segoe UI"/>
      <family val="2"/>
    </font>
    <font>
      <sz val="14"/>
      <name val="Verdana"/>
      <family val="2"/>
    </font>
    <font>
      <b/>
      <sz val="18"/>
      <name val="Verdana"/>
      <family val="2"/>
    </font>
    <font>
      <sz val="16"/>
      <name val="Verdana"/>
      <family val="2"/>
    </font>
    <font>
      <b/>
      <vertAlign val="superscript"/>
      <sz val="11"/>
      <color rgb="FF000000"/>
      <name val="Verdana"/>
      <family val="2"/>
    </font>
    <font>
      <vertAlign val="superscript"/>
      <sz val="11"/>
      <name val="Verdana"/>
      <family val="2"/>
    </font>
    <font>
      <vertAlign val="superscript"/>
      <sz val="11"/>
      <color theme="1"/>
      <name val="Verdana"/>
      <family val="2"/>
      <scheme val="minor"/>
    </font>
    <font>
      <b/>
      <vertAlign val="superscript"/>
      <sz val="11"/>
      <name val="Verdana"/>
      <family val="2"/>
      <scheme val="major"/>
    </font>
    <font>
      <vertAlign val="superscript"/>
      <sz val="11"/>
      <color rgb="FF000000"/>
      <name val="Verdana"/>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5"/>
      </patternFill>
    </fill>
    <fill>
      <patternFill patternType="solid">
        <fgColor rgb="FFF1F1F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right/>
      <top style="hair">
        <color auto="1"/>
      </top>
      <bottom style="hair">
        <color auto="1"/>
      </bottom>
      <diagonal/>
    </border>
    <border>
      <left/>
      <right/>
      <top/>
      <bottom style="hair">
        <color auto="1"/>
      </bottom>
      <diagonal/>
    </border>
    <border>
      <left/>
      <right style="thin">
        <color indexed="64"/>
      </right>
      <top style="hair">
        <color indexed="64"/>
      </top>
      <bottom style="hair">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right/>
      <top style="hair">
        <color auto="1"/>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left/>
      <right style="thin">
        <color auto="1"/>
      </right>
      <top/>
      <bottom/>
      <diagonal/>
    </border>
    <border>
      <left style="thin">
        <color indexed="64"/>
      </left>
      <right/>
      <top style="hair">
        <color indexed="64"/>
      </top>
      <bottom style="hair">
        <color indexed="64"/>
      </bottom>
      <diagonal/>
    </border>
    <border>
      <left/>
      <right/>
      <top/>
      <bottom style="thick">
        <color theme="9" tint="-0.24994659260841701"/>
      </bottom>
      <diagonal/>
    </border>
    <border>
      <left style="medium">
        <color theme="9" tint="-0.24994659260841701"/>
      </left>
      <right/>
      <top style="medium">
        <color theme="9" tint="-0.24994659260841701"/>
      </top>
      <bottom style="thick">
        <color theme="9" tint="-0.24994659260841701"/>
      </bottom>
      <diagonal/>
    </border>
    <border>
      <left/>
      <right style="medium">
        <color theme="9" tint="-0.24994659260841701"/>
      </right>
      <top style="medium">
        <color theme="9" tint="-0.24994659260841701"/>
      </top>
      <bottom style="thick">
        <color theme="9" tint="-0.24994659260841701"/>
      </bottom>
      <diagonal/>
    </border>
    <border>
      <left style="medium">
        <color theme="9" tint="-0.24994659260841701"/>
      </left>
      <right/>
      <top/>
      <bottom/>
      <diagonal/>
    </border>
    <border>
      <left/>
      <right style="medium">
        <color theme="9" tint="-0.24994659260841701"/>
      </right>
      <top/>
      <bottom style="hair">
        <color auto="1"/>
      </bottom>
      <diagonal/>
    </border>
    <border>
      <left style="medium">
        <color theme="9" tint="-0.24994659260841701"/>
      </left>
      <right/>
      <top style="hair">
        <color auto="1"/>
      </top>
      <bottom/>
      <diagonal/>
    </border>
    <border>
      <left/>
      <right style="medium">
        <color theme="9" tint="-0.24994659260841701"/>
      </right>
      <top/>
      <bottom/>
      <diagonal/>
    </border>
    <border>
      <left style="medium">
        <color theme="9" tint="-0.24994659260841701"/>
      </left>
      <right style="thin">
        <color theme="1" tint="0.89996032593768116"/>
      </right>
      <top style="thin">
        <color theme="1" tint="0.89996032593768116"/>
      </top>
      <bottom style="thin">
        <color theme="1" tint="0.89996032593768116"/>
      </bottom>
      <diagonal/>
    </border>
    <border>
      <left style="medium">
        <color theme="9" tint="-0.24994659260841701"/>
      </left>
      <right style="medium">
        <color theme="4" tint="0.79998168889431442"/>
      </right>
      <top style="medium">
        <color theme="4" tint="0.79998168889431442"/>
      </top>
      <bottom style="medium">
        <color theme="4" tint="0.79998168889431442"/>
      </bottom>
      <diagonal/>
    </border>
    <border>
      <left style="medium">
        <color theme="9" tint="-0.24994659260841701"/>
      </left>
      <right style="medium">
        <color theme="1" tint="0.89996032593768116"/>
      </right>
      <top style="medium">
        <color theme="1" tint="0.89996032593768116"/>
      </top>
      <bottom style="medium">
        <color theme="9" tint="-0.24994659260841701"/>
      </bottom>
      <diagonal/>
    </border>
    <border>
      <left/>
      <right style="medium">
        <color theme="9" tint="-0.24994659260841701"/>
      </right>
      <top/>
      <bottom style="medium">
        <color theme="9" tint="-0.24994659260841701"/>
      </bottom>
      <diagonal/>
    </border>
    <border>
      <left/>
      <right style="thin">
        <color indexed="64"/>
      </right>
      <top style="hair">
        <color auto="1"/>
      </top>
      <bottom style="double">
        <color indexed="64"/>
      </bottom>
      <diagonal/>
    </border>
    <border>
      <left/>
      <right/>
      <top/>
      <bottom style="double">
        <color indexed="64"/>
      </bottom>
      <diagonal/>
    </border>
    <border>
      <left style="thin">
        <color indexed="64"/>
      </left>
      <right style="thin">
        <color indexed="64"/>
      </right>
      <top style="thick">
        <color theme="9" tint="-0.24994659260841701"/>
      </top>
      <bottom style="thin">
        <color indexed="64"/>
      </bottom>
      <diagonal/>
    </border>
  </borders>
  <cellStyleXfs count="10">
    <xf numFmtId="0" fontId="0" fillId="0" borderId="0"/>
    <xf numFmtId="0" fontId="9" fillId="0" borderId="0"/>
    <xf numFmtId="164"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10" fillId="0" borderId="0" applyNumberFormat="0" applyFill="0" applyBorder="0" applyAlignment="0" applyProtection="0"/>
    <xf numFmtId="0" fontId="8" fillId="4" borderId="0" applyNumberFormat="0" applyBorder="0" applyAlignment="0" applyProtection="0"/>
    <xf numFmtId="0" fontId="19" fillId="0" borderId="0" applyNumberFormat="0" applyFont="0" applyFill="0" applyBorder="0" applyAlignment="0" applyProtection="0"/>
    <xf numFmtId="0" fontId="19" fillId="0" borderId="0" applyNumberFormat="0" applyFont="0" applyFill="0" applyBorder="0" applyAlignment="0" applyProtection="0"/>
  </cellStyleXfs>
  <cellXfs count="201">
    <xf numFmtId="0" fontId="0" fillId="0" borderId="0" xfId="0"/>
    <xf numFmtId="0" fontId="7" fillId="0" borderId="0" xfId="0" applyFont="1" applyAlignment="1" applyProtection="1">
      <alignment horizontal="left" vertical="top"/>
    </xf>
    <xf numFmtId="0" fontId="7" fillId="0" borderId="0" xfId="0" applyFont="1" applyAlignment="1" applyProtection="1"/>
    <xf numFmtId="0" fontId="7" fillId="0" borderId="0" xfId="0" applyFont="1" applyBorder="1" applyAlignment="1" applyProtection="1"/>
    <xf numFmtId="0" fontId="7" fillId="0" borderId="0" xfId="0" applyFont="1" applyFill="1" applyAlignment="1" applyProtection="1"/>
    <xf numFmtId="0" fontId="7" fillId="0" borderId="0" xfId="0" applyFont="1" applyAlignment="1" applyProtection="1">
      <alignment vertical="center"/>
    </xf>
    <xf numFmtId="0" fontId="15" fillId="0" borderId="0" xfId="0" applyFont="1" applyAlignment="1" applyProtection="1">
      <alignment vertical="center"/>
    </xf>
    <xf numFmtId="0" fontId="14" fillId="3" borderId="0" xfId="0" applyFont="1" applyFill="1" applyBorder="1" applyAlignment="1" applyProtection="1">
      <alignment horizontal="left"/>
    </xf>
    <xf numFmtId="0" fontId="7" fillId="0" borderId="0" xfId="0" applyFont="1" applyFill="1" applyBorder="1" applyAlignment="1" applyProtection="1"/>
    <xf numFmtId="0" fontId="11" fillId="0" borderId="0" xfId="0" applyFont="1" applyAlignment="1" applyProtection="1">
      <alignment vertical="center"/>
    </xf>
    <xf numFmtId="0" fontId="12" fillId="0" borderId="0" xfId="0" applyFont="1" applyAlignment="1" applyProtection="1">
      <alignment vertical="center"/>
    </xf>
    <xf numFmtId="0" fontId="7" fillId="0" borderId="0" xfId="0" applyFont="1" applyBorder="1" applyAlignment="1" applyProtection="1">
      <alignment vertical="center"/>
    </xf>
    <xf numFmtId="0" fontId="12" fillId="2" borderId="0" xfId="6" applyFont="1" applyFill="1" applyBorder="1" applyAlignment="1" applyProtection="1">
      <alignment horizontal="left" vertical="center" wrapText="1"/>
    </xf>
    <xf numFmtId="0" fontId="11" fillId="2" borderId="11" xfId="6" applyFont="1" applyFill="1" applyBorder="1" applyAlignment="1" applyProtection="1">
      <alignment horizontal="left" vertical="center" wrapText="1"/>
    </xf>
    <xf numFmtId="4" fontId="11" fillId="0" borderId="0" xfId="0" applyNumberFormat="1" applyFont="1" applyAlignment="1">
      <alignment horizontal="right"/>
    </xf>
    <xf numFmtId="1" fontId="11" fillId="0" borderId="16" xfId="0" applyNumberFormat="1" applyFont="1" applyBorder="1" applyAlignment="1" applyProtection="1">
      <alignment horizontal="left" vertical="center" wrapText="1"/>
      <protection locked="0"/>
    </xf>
    <xf numFmtId="4" fontId="11" fillId="0" borderId="0" xfId="0" applyNumberFormat="1" applyFont="1" applyAlignment="1">
      <alignment horizontal="right" vertical="top"/>
    </xf>
    <xf numFmtId="0" fontId="6" fillId="0" borderId="8" xfId="0" applyFont="1" applyBorder="1" applyAlignment="1">
      <alignment vertical="center" wrapText="1"/>
    </xf>
    <xf numFmtId="0" fontId="6" fillId="0" borderId="10" xfId="0" applyFont="1" applyBorder="1" applyAlignment="1">
      <alignment vertical="center" wrapText="1"/>
    </xf>
    <xf numFmtId="0" fontId="6" fillId="0" borderId="0" xfId="0" applyFont="1" applyAlignment="1">
      <alignment vertical="center" wrapText="1"/>
    </xf>
    <xf numFmtId="0" fontId="13" fillId="0" borderId="5" xfId="0" applyFont="1" applyBorder="1" applyAlignment="1">
      <alignment horizontal="left" vertical="center" wrapText="1"/>
    </xf>
    <xf numFmtId="0" fontId="6" fillId="0" borderId="13" xfId="0" applyFont="1" applyBorder="1" applyAlignment="1">
      <alignment vertical="center" wrapText="1"/>
    </xf>
    <xf numFmtId="0" fontId="15" fillId="0" borderId="5" xfId="0" applyFont="1" applyBorder="1" applyAlignment="1">
      <alignment horizontal="left" vertical="center" wrapText="1"/>
    </xf>
    <xf numFmtId="0" fontId="11" fillId="0" borderId="13" xfId="6" applyFont="1" applyBorder="1" applyAlignment="1" applyProtection="1">
      <alignment vertical="center" wrapText="1"/>
    </xf>
    <xf numFmtId="0" fontId="14" fillId="0" borderId="8" xfId="0" applyFont="1" applyBorder="1" applyAlignment="1">
      <alignment horizontal="left" vertical="center" wrapText="1"/>
    </xf>
    <xf numFmtId="0" fontId="6" fillId="0" borderId="8" xfId="0" applyFont="1" applyBorder="1" applyAlignment="1">
      <alignment horizontal="left" vertical="center" wrapText="1"/>
    </xf>
    <xf numFmtId="0" fontId="15" fillId="0" borderId="5" xfId="0" applyFont="1" applyBorder="1" applyAlignment="1">
      <alignment vertical="center" wrapText="1"/>
    </xf>
    <xf numFmtId="0" fontId="11" fillId="0" borderId="13" xfId="0" applyFont="1" applyBorder="1" applyAlignment="1">
      <alignment horizontal="left" vertical="center" wrapText="1"/>
    </xf>
    <xf numFmtId="0" fontId="11" fillId="0" borderId="8" xfId="0" applyFont="1" applyBorder="1" applyAlignment="1">
      <alignment horizontal="left" vertical="center" wrapText="1"/>
    </xf>
    <xf numFmtId="0" fontId="11" fillId="2" borderId="10"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6" fillId="0" borderId="0" xfId="0" applyFont="1" applyAlignment="1">
      <alignment wrapText="1"/>
    </xf>
    <xf numFmtId="0" fontId="6" fillId="0" borderId="1" xfId="0" applyFont="1" applyBorder="1" applyAlignment="1" applyProtection="1">
      <alignment vertical="top" wrapText="1"/>
      <protection locked="0"/>
    </xf>
    <xf numFmtId="0" fontId="11" fillId="3" borderId="0" xfId="0" applyFont="1" applyFill="1" applyAlignment="1">
      <alignment horizontal="left" vertical="center" wrapText="1"/>
    </xf>
    <xf numFmtId="49" fontId="11" fillId="0" borderId="21" xfId="0" applyNumberFormat="1" applyFont="1" applyBorder="1" applyAlignment="1" applyProtection="1">
      <alignment horizontal="left" vertical="center" wrapText="1"/>
      <protection locked="0"/>
    </xf>
    <xf numFmtId="14" fontId="11" fillId="0" borderId="21" xfId="0" applyNumberFormat="1" applyFont="1" applyBorder="1" applyAlignment="1" applyProtection="1">
      <alignment horizontal="left" vertical="center" wrapText="1"/>
      <protection locked="0"/>
    </xf>
    <xf numFmtId="4" fontId="20" fillId="0" borderId="0" xfId="0" applyNumberFormat="1" applyFont="1" applyAlignment="1">
      <alignment horizontal="left" vertical="center" wrapText="1"/>
    </xf>
    <xf numFmtId="0" fontId="21" fillId="0" borderId="17" xfId="0" applyFont="1" applyBorder="1" applyAlignment="1">
      <alignment vertical="center" wrapText="1"/>
    </xf>
    <xf numFmtId="0" fontId="11" fillId="0" borderId="10" xfId="0" applyFont="1" applyBorder="1" applyAlignment="1">
      <alignment vertical="center" wrapText="1"/>
    </xf>
    <xf numFmtId="49" fontId="16" fillId="0" borderId="27" xfId="0" applyNumberFormat="1" applyFont="1" applyBorder="1" applyAlignment="1">
      <alignment horizontal="left" vertical="center"/>
    </xf>
    <xf numFmtId="0" fontId="12" fillId="0" borderId="28" xfId="0" applyFont="1" applyBorder="1" applyAlignment="1">
      <alignment wrapText="1"/>
    </xf>
    <xf numFmtId="4" fontId="11" fillId="0" borderId="29" xfId="0" applyNumberFormat="1" applyFont="1" applyBorder="1" applyAlignment="1" applyProtection="1">
      <alignment horizontal="left"/>
      <protection locked="0"/>
    </xf>
    <xf numFmtId="4" fontId="11" fillId="6" borderId="28" xfId="0" applyNumberFormat="1" applyFont="1" applyFill="1" applyBorder="1" applyAlignment="1">
      <alignment horizontal="left" vertical="top"/>
    </xf>
    <xf numFmtId="0" fontId="12" fillId="6" borderId="25" xfId="0" applyFont="1" applyFill="1" applyBorder="1" applyAlignment="1">
      <alignment horizontal="left" vertical="center"/>
    </xf>
    <xf numFmtId="0" fontId="11" fillId="6" borderId="28" xfId="0" applyFont="1" applyFill="1" applyBorder="1" applyAlignment="1">
      <alignment horizontal="left"/>
    </xf>
    <xf numFmtId="3" fontId="11" fillId="0" borderId="30" xfId="0" applyNumberFormat="1" applyFont="1" applyBorder="1" applyAlignment="1" applyProtection="1">
      <alignment horizontal="left"/>
      <protection locked="0"/>
    </xf>
    <xf numFmtId="3" fontId="11" fillId="6" borderId="28" xfId="0" applyNumberFormat="1" applyFont="1" applyFill="1" applyBorder="1" applyAlignment="1">
      <alignment horizontal="left" vertical="top"/>
    </xf>
    <xf numFmtId="49" fontId="16" fillId="2" borderId="25" xfId="0" applyNumberFormat="1" applyFont="1" applyFill="1" applyBorder="1" applyAlignment="1">
      <alignment horizontal="left" vertical="center"/>
    </xf>
    <xf numFmtId="49" fontId="12" fillId="2" borderId="28" xfId="0" applyNumberFormat="1" applyFont="1" applyFill="1" applyBorder="1" applyAlignment="1">
      <alignment horizontal="center" vertical="top"/>
    </xf>
    <xf numFmtId="0" fontId="15" fillId="5" borderId="25" xfId="0" applyFont="1" applyFill="1" applyBorder="1" applyAlignment="1">
      <alignment horizontal="left" vertical="center"/>
    </xf>
    <xf numFmtId="0" fontId="6" fillId="5" borderId="28" xfId="0" applyFont="1" applyFill="1" applyBorder="1" applyAlignment="1">
      <alignment horizontal="left"/>
    </xf>
    <xf numFmtId="4" fontId="11" fillId="0" borderId="31" xfId="0" applyNumberFormat="1" applyFont="1" applyBorder="1" applyAlignment="1" applyProtection="1">
      <alignment horizontal="left"/>
      <protection locked="0"/>
    </xf>
    <xf numFmtId="4" fontId="11" fillId="2" borderId="32" xfId="0" applyNumberFormat="1" applyFont="1" applyFill="1" applyBorder="1" applyAlignment="1">
      <alignment horizontal="left"/>
    </xf>
    <xf numFmtId="49" fontId="11" fillId="6" borderId="24" xfId="0" applyNumberFormat="1" applyFont="1" applyFill="1" applyBorder="1" applyAlignment="1">
      <alignment horizontal="left" vertical="top"/>
    </xf>
    <xf numFmtId="0" fontId="15" fillId="0" borderId="0" xfId="0" applyFont="1" applyBorder="1" applyAlignment="1">
      <alignment vertical="center" wrapText="1"/>
    </xf>
    <xf numFmtId="0" fontId="6" fillId="0" borderId="0" xfId="0" applyFont="1" applyBorder="1" applyAlignment="1">
      <alignment vertical="center" wrapText="1"/>
    </xf>
    <xf numFmtId="0" fontId="13" fillId="0" borderId="0" xfId="0" applyFont="1" applyBorder="1" applyAlignment="1">
      <alignment horizontal="left" vertical="center" wrapText="1"/>
    </xf>
    <xf numFmtId="0" fontId="11" fillId="0" borderId="0" xfId="0" applyFont="1" applyBorder="1" applyAlignment="1">
      <alignment horizontal="left" vertical="center" wrapText="1"/>
    </xf>
    <xf numFmtId="0" fontId="15" fillId="0" borderId="0" xfId="0" applyFont="1" applyBorder="1" applyAlignment="1">
      <alignment horizontal="left" vertical="center" wrapText="1"/>
    </xf>
    <xf numFmtId="0" fontId="13" fillId="0" borderId="0" xfId="0" applyFont="1" applyBorder="1" applyAlignment="1">
      <alignment horizontal="left" wrapText="1"/>
    </xf>
    <xf numFmtId="0" fontId="21" fillId="0" borderId="0"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6" fillId="2" borderId="0" xfId="0" applyFont="1" applyFill="1" applyBorder="1" applyAlignment="1">
      <alignment wrapText="1"/>
    </xf>
    <xf numFmtId="0" fontId="16" fillId="2" borderId="0" xfId="0" applyFont="1" applyFill="1" applyBorder="1" applyAlignment="1">
      <alignment horizontal="left" wrapText="1"/>
    </xf>
    <xf numFmtId="4" fontId="11" fillId="0" borderId="0" xfId="0" applyNumberFormat="1" applyFont="1" applyAlignment="1">
      <alignment horizontal="center"/>
    </xf>
    <xf numFmtId="0" fontId="11" fillId="0" borderId="0" xfId="0" applyFont="1" applyFill="1" applyBorder="1" applyAlignment="1">
      <alignment vertical="center" wrapText="1"/>
    </xf>
    <xf numFmtId="0" fontId="14" fillId="0" borderId="8" xfId="0" applyFont="1" applyBorder="1" applyAlignment="1">
      <alignment horizontal="left"/>
    </xf>
    <xf numFmtId="0" fontId="14" fillId="0" borderId="8" xfId="0" applyFont="1" applyBorder="1" applyAlignment="1">
      <alignment horizontal="left" vertical="top"/>
    </xf>
    <xf numFmtId="0" fontId="14" fillId="0" borderId="8" xfId="0" applyFont="1" applyBorder="1" applyAlignment="1" applyProtection="1">
      <alignment horizontal="left"/>
      <protection locked="0"/>
    </xf>
    <xf numFmtId="0" fontId="13" fillId="0" borderId="8" xfId="0" applyFont="1" applyBorder="1" applyAlignment="1">
      <alignment horizontal="left"/>
    </xf>
    <xf numFmtId="0" fontId="14" fillId="0" borderId="8" xfId="0" applyFont="1" applyBorder="1" applyAlignment="1" applyProtection="1">
      <alignment horizontal="left" vertical="center" wrapText="1"/>
      <protection locked="0"/>
    </xf>
    <xf numFmtId="0" fontId="16" fillId="3" borderId="22" xfId="0" applyFont="1" applyFill="1" applyBorder="1" applyAlignment="1">
      <alignment horizontal="left" wrapText="1"/>
    </xf>
    <xf numFmtId="4" fontId="11" fillId="0" borderId="22" xfId="0" applyNumberFormat="1" applyFont="1" applyBorder="1" applyAlignment="1">
      <alignment horizontal="right"/>
    </xf>
    <xf numFmtId="0" fontId="16" fillId="0" borderId="22" xfId="0" applyFont="1" applyBorder="1" applyAlignment="1">
      <alignment wrapText="1"/>
    </xf>
    <xf numFmtId="49" fontId="17" fillId="3" borderId="22" xfId="6" applyNumberFormat="1" applyFont="1" applyFill="1" applyBorder="1" applyAlignment="1" applyProtection="1">
      <alignment horizontal="center" vertical="center" wrapText="1"/>
    </xf>
    <xf numFmtId="49" fontId="17" fillId="3" borderId="22" xfId="6" applyNumberFormat="1" applyFont="1" applyFill="1" applyBorder="1" applyAlignment="1" applyProtection="1">
      <alignment horizontal="center" wrapText="1"/>
    </xf>
    <xf numFmtId="49" fontId="11" fillId="0" borderId="0" xfId="0" applyNumberFormat="1" applyFont="1" applyAlignment="1">
      <alignment vertical="top" wrapText="1"/>
    </xf>
    <xf numFmtId="0" fontId="11" fillId="0" borderId="0" xfId="0" applyFont="1" applyAlignment="1">
      <alignment vertical="top" wrapText="1"/>
    </xf>
    <xf numFmtId="0" fontId="12" fillId="0" borderId="0" xfId="0" applyFont="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49" fontId="12" fillId="0" borderId="0" xfId="7" applyNumberFormat="1" applyFont="1" applyFill="1" applyAlignment="1">
      <alignment horizontal="left" vertical="top" wrapText="1"/>
    </xf>
    <xf numFmtId="0" fontId="12" fillId="0" borderId="0" xfId="7" applyFont="1" applyFill="1" applyAlignment="1">
      <alignment horizontal="left" vertical="top" wrapText="1"/>
    </xf>
    <xf numFmtId="0" fontId="22" fillId="0" borderId="0" xfId="0" applyFont="1" applyAlignment="1">
      <alignment horizontal="left" vertical="top" wrapText="1"/>
    </xf>
    <xf numFmtId="0" fontId="11" fillId="2" borderId="11" xfId="0" applyFont="1" applyFill="1" applyBorder="1" applyAlignment="1">
      <alignment horizontal="left" vertical="center" wrapText="1"/>
    </xf>
    <xf numFmtId="0" fontId="6" fillId="2" borderId="10" xfId="0" applyFont="1" applyFill="1" applyBorder="1" applyAlignment="1">
      <alignment vertical="center" wrapText="1"/>
    </xf>
    <xf numFmtId="0" fontId="11" fillId="2" borderId="10" xfId="6" applyFont="1" applyFill="1" applyBorder="1" applyAlignment="1" applyProtection="1">
      <alignment horizontal="left" vertical="center" wrapText="1"/>
    </xf>
    <xf numFmtId="0" fontId="11" fillId="0" borderId="8" xfId="0" applyFont="1" applyFill="1" applyBorder="1" applyAlignment="1">
      <alignment vertical="center" wrapText="1"/>
    </xf>
    <xf numFmtId="0" fontId="6" fillId="0" borderId="8" xfId="0" applyFont="1" applyFill="1" applyBorder="1" applyAlignment="1">
      <alignment vertical="center" wrapText="1"/>
    </xf>
    <xf numFmtId="0" fontId="12" fillId="0" borderId="8" xfId="0" applyFont="1" applyFill="1" applyBorder="1" applyAlignment="1">
      <alignment horizontal="left" vertical="center"/>
    </xf>
    <xf numFmtId="0" fontId="14" fillId="0" borderId="8" xfId="0" applyFont="1" applyBorder="1" applyAlignment="1">
      <alignment vertical="center" wrapText="1"/>
    </xf>
    <xf numFmtId="0" fontId="14" fillId="0" borderId="10" xfId="0" applyFont="1" applyBorder="1" applyAlignment="1">
      <alignment vertical="center" wrapText="1"/>
    </xf>
    <xf numFmtId="0" fontId="6" fillId="0" borderId="10" xfId="0" applyFont="1" applyBorder="1" applyAlignment="1">
      <alignment horizontal="left" vertical="center" wrapText="1"/>
    </xf>
    <xf numFmtId="0" fontId="15" fillId="0" borderId="9" xfId="0" applyFont="1" applyBorder="1" applyAlignment="1">
      <alignment vertical="center" wrapText="1"/>
    </xf>
    <xf numFmtId="0" fontId="6" fillId="0" borderId="9" xfId="0" applyFont="1" applyBorder="1" applyAlignment="1">
      <alignment vertical="center" wrapText="1"/>
    </xf>
    <xf numFmtId="0" fontId="6" fillId="0" borderId="9" xfId="0" applyFont="1" applyBorder="1" applyAlignment="1">
      <alignment horizontal="left" vertical="center" wrapText="1"/>
    </xf>
    <xf numFmtId="0" fontId="15" fillId="0" borderId="9" xfId="0" applyFont="1" applyBorder="1" applyAlignment="1">
      <alignment horizontal="left" vertical="center" wrapText="1"/>
    </xf>
    <xf numFmtId="0" fontId="14" fillId="0" borderId="9" xfId="0" applyFont="1" applyBorder="1" applyAlignment="1">
      <alignment horizontal="left" vertical="center" wrapText="1"/>
    </xf>
    <xf numFmtId="0" fontId="14" fillId="0" borderId="18" xfId="0" applyFont="1" applyBorder="1" applyAlignment="1">
      <alignment horizontal="left" vertical="center" wrapText="1"/>
    </xf>
    <xf numFmtId="0" fontId="15" fillId="0" borderId="12" xfId="0" applyFont="1" applyBorder="1" applyAlignment="1">
      <alignment vertical="center" wrapText="1"/>
    </xf>
    <xf numFmtId="0" fontId="15" fillId="0" borderId="12" xfId="0" applyFont="1" applyBorder="1" applyAlignment="1">
      <alignment horizontal="left" vertical="center" wrapText="1"/>
    </xf>
    <xf numFmtId="0" fontId="12" fillId="0" borderId="18" xfId="0" applyFont="1" applyBorder="1" applyAlignment="1">
      <alignment horizontal="left" vertical="center" wrapText="1"/>
    </xf>
    <xf numFmtId="0" fontId="11" fillId="0" borderId="33" xfId="0" applyFont="1" applyBorder="1" applyAlignment="1">
      <alignment horizontal="left" vertical="center" wrapText="1"/>
    </xf>
    <xf numFmtId="49" fontId="16" fillId="0" borderId="27" xfId="0" applyNumberFormat="1" applyFont="1" applyBorder="1" applyAlignment="1">
      <alignment vertical="center"/>
    </xf>
    <xf numFmtId="0" fontId="12" fillId="0" borderId="28" xfId="0" applyFont="1" applyBorder="1" applyAlignment="1">
      <alignment vertical="center" wrapText="1"/>
    </xf>
    <xf numFmtId="0" fontId="15" fillId="6" borderId="25" xfId="0" applyFont="1" applyFill="1" applyBorder="1" applyAlignment="1">
      <alignment horizontal="left" vertical="center"/>
    </xf>
    <xf numFmtId="0" fontId="6" fillId="6" borderId="28" xfId="0" applyFont="1" applyFill="1" applyBorder="1" applyAlignment="1">
      <alignment horizontal="left"/>
    </xf>
    <xf numFmtId="4" fontId="23" fillId="6" borderId="1" xfId="8" applyNumberFormat="1" applyFont="1" applyFill="1" applyBorder="1" applyAlignment="1" applyProtection="1">
      <alignment horizontal="right"/>
    </xf>
    <xf numFmtId="4" fontId="23" fillId="6" borderId="1" xfId="0" applyNumberFormat="1" applyFont="1" applyFill="1" applyBorder="1" applyAlignment="1">
      <alignment horizontal="right"/>
    </xf>
    <xf numFmtId="4" fontId="23" fillId="0" borderId="1" xfId="8" applyNumberFormat="1" applyFont="1" applyFill="1" applyBorder="1" applyAlignment="1" applyProtection="1">
      <alignment horizontal="right"/>
      <protection locked="0"/>
    </xf>
    <xf numFmtId="4" fontId="24" fillId="6" borderId="1" xfId="0" applyNumberFormat="1" applyFont="1" applyFill="1" applyBorder="1" applyAlignment="1">
      <alignment horizontal="right"/>
    </xf>
    <xf numFmtId="4" fontId="23" fillId="0" borderId="0" xfId="0" applyNumberFormat="1" applyFont="1" applyAlignment="1">
      <alignment horizontal="right"/>
    </xf>
    <xf numFmtId="4" fontId="23" fillId="0" borderId="4" xfId="8" applyNumberFormat="1" applyFont="1" applyFill="1" applyBorder="1" applyAlignment="1" applyProtection="1">
      <alignment horizontal="right"/>
      <protection locked="0"/>
    </xf>
    <xf numFmtId="4" fontId="23" fillId="6" borderId="4" xfId="0" applyNumberFormat="1" applyFont="1" applyFill="1" applyBorder="1" applyAlignment="1">
      <alignment horizontal="right"/>
    </xf>
    <xf numFmtId="4" fontId="23" fillId="0" borderId="1" xfId="3" applyNumberFormat="1" applyFont="1" applyFill="1" applyBorder="1" applyAlignment="1" applyProtection="1">
      <alignment horizontal="right"/>
      <protection locked="0"/>
    </xf>
    <xf numFmtId="4" fontId="23" fillId="0" borderId="4" xfId="3" applyNumberFormat="1" applyFont="1" applyFill="1" applyBorder="1" applyAlignment="1" applyProtection="1">
      <alignment horizontal="right"/>
      <protection locked="0"/>
    </xf>
    <xf numFmtId="4" fontId="24" fillId="6" borderId="2" xfId="9" applyNumberFormat="1" applyFont="1" applyFill="1" applyBorder="1" applyAlignment="1" applyProtection="1">
      <alignment horizontal="right"/>
    </xf>
    <xf numFmtId="4" fontId="23" fillId="6" borderId="2" xfId="0" applyNumberFormat="1" applyFont="1" applyFill="1" applyBorder="1" applyAlignment="1">
      <alignment horizontal="right"/>
    </xf>
    <xf numFmtId="4" fontId="23" fillId="6" borderId="3" xfId="0" applyNumberFormat="1" applyFont="1" applyFill="1" applyBorder="1" applyAlignment="1">
      <alignment horizontal="right"/>
    </xf>
    <xf numFmtId="4" fontId="23" fillId="0" borderId="22" xfId="0" applyNumberFormat="1" applyFont="1" applyBorder="1" applyAlignment="1">
      <alignment horizontal="right"/>
    </xf>
    <xf numFmtId="4" fontId="23" fillId="0" borderId="1" xfId="0" applyNumberFormat="1" applyFont="1" applyBorder="1" applyAlignment="1" applyProtection="1">
      <alignment horizontal="right"/>
      <protection locked="0"/>
    </xf>
    <xf numFmtId="4" fontId="24" fillId="6" borderId="1" xfId="9" applyNumberFormat="1" applyFont="1" applyFill="1" applyBorder="1" applyAlignment="1" applyProtection="1">
      <alignment horizontal="right"/>
    </xf>
    <xf numFmtId="4" fontId="23" fillId="0" borderId="5" xfId="0" applyNumberFormat="1" applyFont="1" applyBorder="1" applyAlignment="1" applyProtection="1">
      <alignment horizontal="right"/>
      <protection locked="0"/>
    </xf>
    <xf numFmtId="4" fontId="25" fillId="0" borderId="0" xfId="0" applyNumberFormat="1" applyFont="1" applyAlignment="1">
      <alignment horizontal="right"/>
    </xf>
    <xf numFmtId="4" fontId="23" fillId="0" borderId="3" xfId="0" applyNumberFormat="1" applyFont="1" applyBorder="1" applyAlignment="1" applyProtection="1">
      <alignment horizontal="right"/>
      <protection locked="0"/>
    </xf>
    <xf numFmtId="4" fontId="23" fillId="0" borderId="4" xfId="0" applyNumberFormat="1" applyFont="1" applyBorder="1" applyAlignment="1" applyProtection="1">
      <alignment horizontal="right"/>
      <protection locked="0"/>
    </xf>
    <xf numFmtId="4" fontId="23" fillId="0" borderId="2" xfId="0" applyNumberFormat="1" applyFont="1" applyBorder="1" applyAlignment="1" applyProtection="1">
      <alignment horizontal="right"/>
      <protection locked="0"/>
    </xf>
    <xf numFmtId="4" fontId="23" fillId="6" borderId="6" xfId="0" applyNumberFormat="1" applyFont="1" applyFill="1" applyBorder="1" applyAlignment="1">
      <alignment horizontal="right"/>
    </xf>
    <xf numFmtId="4" fontId="24" fillId="7" borderId="3" xfId="0" applyNumberFormat="1" applyFont="1" applyFill="1" applyBorder="1" applyAlignment="1">
      <alignment horizontal="right"/>
    </xf>
    <xf numFmtId="0" fontId="26" fillId="0" borderId="0" xfId="0" applyFont="1"/>
    <xf numFmtId="4" fontId="24" fillId="0" borderId="0" xfId="0" applyNumberFormat="1" applyFont="1" applyAlignment="1">
      <alignment horizontal="right"/>
    </xf>
    <xf numFmtId="0" fontId="26" fillId="0" borderId="8" xfId="0" applyFont="1" applyBorder="1"/>
    <xf numFmtId="0" fontId="26" fillId="0" borderId="0" xfId="0" applyFont="1" applyBorder="1"/>
    <xf numFmtId="4" fontId="23" fillId="0" borderId="0" xfId="0" applyNumberFormat="1" applyFont="1" applyBorder="1" applyAlignment="1">
      <alignment horizontal="right"/>
    </xf>
    <xf numFmtId="4" fontId="24" fillId="0" borderId="0" xfId="0" applyNumberFormat="1" applyFont="1" applyBorder="1" applyAlignment="1">
      <alignment horizontal="right"/>
    </xf>
    <xf numFmtId="4" fontId="23" fillId="0" borderId="8" xfId="0" applyNumberFormat="1" applyFont="1" applyBorder="1" applyAlignment="1">
      <alignment horizontal="right"/>
    </xf>
    <xf numFmtId="4" fontId="23" fillId="0" borderId="7" xfId="0" applyNumberFormat="1" applyFont="1" applyBorder="1" applyAlignment="1" applyProtection="1">
      <alignment horizontal="right"/>
      <protection locked="0"/>
    </xf>
    <xf numFmtId="4" fontId="25" fillId="0" borderId="0" xfId="0" applyNumberFormat="1" applyFont="1" applyBorder="1" applyAlignment="1">
      <alignment horizontal="right"/>
    </xf>
    <xf numFmtId="4" fontId="23" fillId="0" borderId="0" xfId="0" applyNumberFormat="1" applyFont="1" applyAlignment="1" applyProtection="1">
      <alignment horizontal="right"/>
      <protection locked="0"/>
    </xf>
    <xf numFmtId="4" fontId="24" fillId="2" borderId="0" xfId="0" applyNumberFormat="1" applyFont="1" applyFill="1" applyAlignment="1">
      <alignment horizontal="right"/>
    </xf>
    <xf numFmtId="4" fontId="23" fillId="2" borderId="0" xfId="0" applyNumberFormat="1" applyFont="1" applyFill="1" applyAlignment="1">
      <alignment horizontal="right"/>
    </xf>
    <xf numFmtId="4" fontId="23" fillId="3" borderId="1" xfId="0" applyNumberFormat="1" applyFont="1" applyFill="1" applyBorder="1" applyAlignment="1" applyProtection="1">
      <alignment horizontal="right"/>
      <protection locked="0"/>
    </xf>
    <xf numFmtId="4" fontId="23" fillId="3" borderId="4" xfId="0" applyNumberFormat="1" applyFont="1" applyFill="1" applyBorder="1" applyAlignment="1" applyProtection="1">
      <alignment horizontal="right"/>
      <protection locked="0"/>
    </xf>
    <xf numFmtId="4" fontId="23" fillId="3" borderId="2" xfId="0" applyNumberFormat="1" applyFont="1" applyFill="1" applyBorder="1" applyAlignment="1" applyProtection="1">
      <alignment horizontal="right"/>
      <protection locked="0"/>
    </xf>
    <xf numFmtId="4" fontId="23" fillId="2" borderId="3" xfId="0" applyNumberFormat="1" applyFont="1" applyFill="1" applyBorder="1" applyAlignment="1">
      <alignment horizontal="right"/>
    </xf>
    <xf numFmtId="4" fontId="23" fillId="3" borderId="19" xfId="0" applyNumberFormat="1" applyFont="1" applyFill="1" applyBorder="1" applyAlignment="1" applyProtection="1">
      <alignment horizontal="right"/>
      <protection locked="0"/>
    </xf>
    <xf numFmtId="4" fontId="24" fillId="7" borderId="1" xfId="0" applyNumberFormat="1" applyFont="1" applyFill="1" applyBorder="1" applyAlignment="1">
      <alignment horizontal="right"/>
    </xf>
    <xf numFmtId="4" fontId="23" fillId="0" borderId="1" xfId="8" applyNumberFormat="1" applyFont="1" applyFill="1" applyBorder="1" applyAlignment="1" applyProtection="1">
      <protection locked="0"/>
    </xf>
    <xf numFmtId="4" fontId="23" fillId="0" borderId="7" xfId="0" applyNumberFormat="1" applyFont="1" applyBorder="1" applyAlignment="1" applyProtection="1">
      <alignment horizontal="left" vertical="top" wrapText="1"/>
      <protection locked="0"/>
    </xf>
    <xf numFmtId="4" fontId="24" fillId="6" borderId="4" xfId="9" applyNumberFormat="1" applyFont="1" applyFill="1" applyBorder="1" applyAlignment="1" applyProtection="1">
      <alignment horizontal="right"/>
    </xf>
    <xf numFmtId="0" fontId="15" fillId="0" borderId="34" xfId="0" applyFont="1" applyBorder="1" applyAlignment="1">
      <alignment vertical="center" wrapText="1"/>
    </xf>
    <xf numFmtId="4" fontId="24" fillId="6" borderId="19" xfId="9" applyNumberFormat="1" applyFont="1" applyFill="1" applyBorder="1" applyAlignment="1" applyProtection="1">
      <alignment horizontal="right"/>
    </xf>
    <xf numFmtId="0" fontId="5" fillId="0" borderId="8" xfId="0" applyFont="1" applyBorder="1" applyAlignment="1">
      <alignment vertical="center" wrapText="1"/>
    </xf>
    <xf numFmtId="4" fontId="23" fillId="8" borderId="6" xfId="0" applyNumberFormat="1" applyFont="1" applyFill="1" applyBorder="1" applyAlignment="1">
      <alignment horizontal="right"/>
    </xf>
    <xf numFmtId="4" fontId="23" fillId="8" borderId="1" xfId="8" applyNumberFormat="1" applyFont="1" applyFill="1" applyBorder="1" applyAlignment="1" applyProtection="1">
      <alignment horizontal="right"/>
    </xf>
    <xf numFmtId="4" fontId="24" fillId="8" borderId="3" xfId="0" applyNumberFormat="1" applyFont="1" applyFill="1" applyBorder="1" applyAlignment="1">
      <alignment horizontal="right"/>
    </xf>
    <xf numFmtId="4" fontId="24" fillId="8" borderId="1" xfId="0" applyNumberFormat="1" applyFont="1" applyFill="1" applyBorder="1" applyAlignment="1">
      <alignment horizontal="right"/>
    </xf>
    <xf numFmtId="0" fontId="4" fillId="0" borderId="0" xfId="0" applyFont="1" applyBorder="1" applyAlignment="1">
      <alignment vertical="center" wrapText="1"/>
    </xf>
    <xf numFmtId="4" fontId="23" fillId="6" borderId="35" xfId="0" applyNumberFormat="1" applyFont="1" applyFill="1" applyBorder="1" applyAlignment="1">
      <alignment horizontal="right"/>
    </xf>
    <xf numFmtId="0" fontId="27" fillId="0" borderId="10" xfId="0" applyFont="1" applyBorder="1" applyAlignment="1">
      <alignment vertical="center" wrapText="1"/>
    </xf>
    <xf numFmtId="0" fontId="27" fillId="0" borderId="10" xfId="0" applyFont="1" applyFill="1" applyBorder="1" applyAlignment="1">
      <alignment vertical="center" wrapText="1"/>
    </xf>
    <xf numFmtId="0" fontId="12" fillId="8" borderId="14" xfId="0" applyFont="1" applyFill="1" applyBorder="1" applyAlignment="1">
      <alignment wrapText="1"/>
    </xf>
    <xf numFmtId="1" fontId="17" fillId="6" borderId="23" xfId="0" applyNumberFormat="1" applyFont="1" applyFill="1" applyBorder="1" applyAlignment="1">
      <alignment horizontal="left"/>
    </xf>
    <xf numFmtId="1" fontId="11" fillId="6" borderId="24" xfId="0" applyNumberFormat="1" applyFont="1" applyFill="1" applyBorder="1" applyAlignment="1">
      <alignment horizontal="left"/>
    </xf>
    <xf numFmtId="49" fontId="17" fillId="6" borderId="23" xfId="0" applyNumberFormat="1" applyFont="1" applyFill="1" applyBorder="1" applyAlignment="1">
      <alignment horizontal="left" wrapText="1"/>
    </xf>
    <xf numFmtId="49" fontId="11" fillId="6" borderId="24" xfId="0" applyNumberFormat="1" applyFont="1" applyFill="1" applyBorder="1" applyAlignment="1">
      <alignment horizontal="left"/>
    </xf>
    <xf numFmtId="0" fontId="12" fillId="8" borderId="15" xfId="0" applyFont="1" applyFill="1" applyBorder="1" applyAlignment="1">
      <alignment wrapText="1"/>
    </xf>
    <xf numFmtId="0" fontId="12" fillId="8" borderId="21" xfId="0" applyFont="1" applyFill="1" applyBorder="1" applyAlignment="1">
      <alignment wrapText="1"/>
    </xf>
    <xf numFmtId="0" fontId="31" fillId="0" borderId="0" xfId="0" applyFont="1" applyAlignment="1">
      <alignment horizontal="left" vertical="top" wrapText="1"/>
    </xf>
    <xf numFmtId="0" fontId="12" fillId="0" borderId="0" xfId="7" applyFont="1" applyFill="1" applyAlignment="1">
      <alignment vertical="top" wrapText="1"/>
    </xf>
    <xf numFmtId="0" fontId="28" fillId="0" borderId="0" xfId="0" applyFont="1" applyAlignment="1">
      <alignment horizontal="left" vertical="top" wrapText="1"/>
    </xf>
    <xf numFmtId="0" fontId="12" fillId="0" borderId="0" xfId="7" applyFont="1" applyFill="1" applyBorder="1" applyAlignment="1" applyProtection="1">
      <alignment horizontal="left" vertical="top" wrapText="1"/>
    </xf>
    <xf numFmtId="0" fontId="12" fillId="0" borderId="0" xfId="7" applyFont="1" applyFill="1" applyAlignment="1" applyProtection="1">
      <alignment horizontal="left" vertical="top" wrapText="1"/>
    </xf>
    <xf numFmtId="49" fontId="12" fillId="0" borderId="0" xfId="7" applyNumberFormat="1" applyFont="1" applyFill="1" applyAlignment="1">
      <alignment vertical="top" wrapText="1"/>
    </xf>
    <xf numFmtId="49" fontId="12" fillId="0" borderId="0" xfId="7" applyNumberFormat="1" applyFont="1" applyFill="1" applyAlignment="1">
      <alignment horizontal="left" vertical="top"/>
    </xf>
    <xf numFmtId="0" fontId="28" fillId="0" borderId="0" xfId="0" applyFont="1" applyAlignment="1">
      <alignment vertical="top" wrapText="1"/>
    </xf>
    <xf numFmtId="0" fontId="3" fillId="0" borderId="13" xfId="0" applyFont="1" applyBorder="1" applyAlignment="1">
      <alignment vertical="center" wrapText="1"/>
    </xf>
    <xf numFmtId="0" fontId="15" fillId="0" borderId="0" xfId="7" applyFont="1" applyFill="1" applyBorder="1" applyAlignment="1" applyProtection="1">
      <alignment horizontal="left" vertical="top" wrapText="1"/>
    </xf>
    <xf numFmtId="0" fontId="0" fillId="0" borderId="0" xfId="0" applyAlignment="1">
      <alignment horizontal="left" vertical="top" wrapText="1"/>
    </xf>
    <xf numFmtId="49" fontId="16" fillId="0" borderId="0" xfId="7" applyNumberFormat="1" applyFont="1" applyFill="1" applyAlignment="1">
      <alignment horizontal="left" vertical="top"/>
    </xf>
    <xf numFmtId="0" fontId="22" fillId="0" borderId="0" xfId="0" applyFont="1" applyAlignment="1">
      <alignment wrapText="1"/>
    </xf>
    <xf numFmtId="0" fontId="22" fillId="0" borderId="0" xfId="0" applyFont="1" applyAlignment="1">
      <alignment vertical="top" wrapText="1"/>
    </xf>
    <xf numFmtId="0" fontId="12" fillId="0" borderId="0" xfId="0" applyFont="1" applyAlignment="1">
      <alignment horizontal="left" vertical="center" wrapText="1"/>
    </xf>
    <xf numFmtId="49" fontId="32" fillId="0" borderId="25" xfId="0" applyNumberFormat="1" applyFont="1" applyBorder="1" applyAlignment="1" applyProtection="1">
      <alignment horizontal="left" vertical="center" wrapText="1"/>
      <protection locked="0"/>
    </xf>
    <xf numFmtId="1" fontId="32" fillId="0" borderId="26" xfId="0" applyNumberFormat="1" applyFont="1" applyBorder="1" applyAlignment="1" applyProtection="1">
      <alignment horizontal="left" vertical="center" wrapText="1"/>
      <protection locked="0"/>
    </xf>
    <xf numFmtId="49" fontId="32" fillId="0" borderId="26" xfId="0" applyNumberFormat="1" applyFont="1" applyBorder="1" applyAlignment="1" applyProtection="1">
      <alignment horizontal="left" vertical="center" wrapText="1"/>
      <protection locked="0"/>
    </xf>
    <xf numFmtId="0" fontId="11" fillId="0" borderId="0" xfId="0" applyFont="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2" fillId="0" borderId="8" xfId="0" applyFont="1" applyBorder="1" applyAlignment="1">
      <alignment horizontal="left" vertical="center" wrapText="1"/>
    </xf>
    <xf numFmtId="0" fontId="15" fillId="0" borderId="0" xfId="0" applyFont="1" applyBorder="1" applyAlignment="1">
      <alignment horizontal="left" vertical="top" wrapText="1"/>
    </xf>
    <xf numFmtId="49" fontId="12" fillId="0" borderId="8" xfId="7" applyNumberFormat="1" applyFont="1" applyFill="1" applyBorder="1" applyAlignment="1">
      <alignment horizontal="left" vertical="top" wrapText="1"/>
    </xf>
    <xf numFmtId="4" fontId="11" fillId="0" borderId="1" xfId="0" applyNumberFormat="1" applyFont="1" applyBorder="1" applyAlignment="1" applyProtection="1">
      <alignment horizontal="right"/>
      <protection locked="0"/>
    </xf>
    <xf numFmtId="4" fontId="11" fillId="0" borderId="5" xfId="0" applyNumberFormat="1" applyFont="1" applyBorder="1" applyAlignment="1" applyProtection="1">
      <alignment horizontal="right"/>
      <protection locked="0"/>
    </xf>
    <xf numFmtId="0" fontId="11" fillId="0" borderId="0" xfId="0" applyFont="1" applyAlignment="1" applyProtection="1">
      <alignment wrapText="1"/>
      <protection locked="0"/>
    </xf>
    <xf numFmtId="0" fontId="15" fillId="0" borderId="0" xfId="0" applyFont="1" applyAlignment="1">
      <alignment horizontal="left" vertical="top" wrapText="1"/>
    </xf>
    <xf numFmtId="0" fontId="1" fillId="0" borderId="0" xfId="0" applyFont="1" applyAlignment="1">
      <alignment horizontal="left" vertical="top" wrapText="1"/>
    </xf>
    <xf numFmtId="49" fontId="12" fillId="0" borderId="0" xfId="7" applyNumberFormat="1" applyFont="1" applyFill="1" applyBorder="1" applyAlignment="1">
      <alignment horizontal="left" vertical="top" wrapText="1"/>
    </xf>
  </cellXfs>
  <cellStyles count="10">
    <cellStyle name="20 % - Aksentti3" xfId="7" builtinId="38"/>
    <cellStyle name="Euro" xfId="2" xr:uid="{00000000-0005-0000-0000-000000000000}"/>
    <cellStyle name="Euro 2" xfId="3" xr:uid="{00000000-0005-0000-0000-000001000000}"/>
    <cellStyle name="Hyperlinkki" xfId="6" builtinId="8"/>
    <cellStyle name="Normaali" xfId="0" builtinId="0"/>
    <cellStyle name="Normaali 2" xfId="1" xr:uid="{00000000-0005-0000-0000-000003000000}"/>
    <cellStyle name="Normaali 3" xfId="4" xr:uid="{00000000-0005-0000-0000-000004000000}"/>
    <cellStyle name="Normaali_budj01yhtveto" xfId="8" xr:uid="{59271542-538F-45AD-8C49-BFF189E6E608}"/>
    <cellStyle name="Normaali_budj01yhtveto 2" xfId="9" xr:uid="{B36C958D-0DA7-49D0-A898-10ECF194AF36}"/>
    <cellStyle name="Normal 2" xfId="5" xr:uid="{00000000-0005-0000-0000-000005000000}"/>
  </cellStyles>
  <dxfs count="4">
    <dxf>
      <font>
        <b val="0"/>
        <i val="0"/>
        <strike val="0"/>
        <condense val="0"/>
        <extend val="0"/>
        <outline val="0"/>
        <shadow val="0"/>
        <u val="none"/>
        <vertAlign val="baseline"/>
        <sz val="11"/>
        <color auto="1"/>
        <name val="Verdana"/>
        <family val="2"/>
        <scheme val="none"/>
      </font>
      <numFmt numFmtId="30" formatCode="@"/>
      <alignment horizontal="left" vertical="top" textRotation="0" wrapText="1" indent="0" justifyLastLine="0" shrinkToFit="0" readingOrder="0"/>
    </dxf>
    <dxf>
      <font>
        <b/>
        <i val="0"/>
        <strike val="0"/>
        <condense val="0"/>
        <extend val="0"/>
        <outline val="0"/>
        <shadow val="0"/>
        <u val="none"/>
        <vertAlign val="baseline"/>
        <sz val="11"/>
        <color auto="1"/>
        <name val="Verdana"/>
        <family val="2"/>
        <scheme val="none"/>
      </font>
      <numFmt numFmtId="30" formatCode="@"/>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auto="1"/>
        <name val="Verdana"/>
        <family val="2"/>
      </font>
    </dxf>
    <dxf>
      <font>
        <strike val="0"/>
        <outline val="0"/>
        <shadow val="0"/>
        <u val="none"/>
        <vertAlign val="baseline"/>
        <color auto="1"/>
        <name val="Verdana"/>
        <family val="2"/>
      </font>
    </dxf>
  </dxfs>
  <tableStyles count="1" defaultTableStyle="TableStyleMedium9" defaultPivotStyle="PivotStyleLight16">
    <tableStyle name="Otsikko" pivot="0" count="0" xr9:uid="{65D61E9D-BF66-4F22-9316-21119D91B178}"/>
  </tableStyles>
  <colors>
    <mruColors>
      <color rgb="FFE5EFCD"/>
      <color rgb="FF597623"/>
      <color rgb="FFF1F1F1"/>
      <color rgb="FF005966"/>
      <color rgb="FF59771E"/>
      <color rgb="FF005977"/>
      <color rgb="FFD8E7B3"/>
      <color rgb="FF94C43A"/>
      <color rgb="FFFAEFDB"/>
      <color rgb="FF94C6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643678</xdr:colOff>
      <xdr:row>0</xdr:row>
      <xdr:rowOff>249766</xdr:rowOff>
    </xdr:from>
    <xdr:to>
      <xdr:col>8</xdr:col>
      <xdr:colOff>651933</xdr:colOff>
      <xdr:row>0</xdr:row>
      <xdr:rowOff>1042056</xdr:rowOff>
    </xdr:to>
    <xdr:pic>
      <xdr:nvPicPr>
        <xdr:cNvPr id="3" name="Kuva 2">
          <a:extLst>
            <a:ext uri="{FF2B5EF4-FFF2-40B4-BE49-F238E27FC236}">
              <a16:creationId xmlns:a16="http://schemas.microsoft.com/office/drawing/2014/main" id="{F532D155-0FB1-4EB1-8FD4-891635FA5D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25511" y="249766"/>
          <a:ext cx="2707005" cy="792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K&#228;ytt&#246;vastikelaskelm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äyttövastikelaskelma"/>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C2B136-4BD7-4892-B33E-904C14E82400}" name="Taulukko1" displayName="Taulukko1" ref="A1:B1048575" totalsRowShown="0" headerRowDxfId="3" dataDxfId="2">
  <autoFilter ref="A1:B1048575" xr:uid="{5F896ADC-59BE-4513-AD10-B50877D565BF}"/>
  <sortState xmlns:xlrd2="http://schemas.microsoft.com/office/spreadsheetml/2017/richdata2" ref="A2:B169">
    <sortCondition ref="A1:A1048575"/>
  </sortState>
  <tableColumns count="2">
    <tableColumn id="1" xr3:uid="{CA7FCF0E-863C-4CC6-A17B-D2E025E7E578}" name="Ärende" dataDxfId="1" dataCellStyle="20 % - Aksentti3"/>
    <tableColumn id="2" xr3:uid="{DE5E8858-2AA3-46C8-9053-837E004DD840}" name="Anvisning (gäller fr.o.m. 1.1.2022)" dataDxfId="0"/>
  </tableColumns>
  <tableStyleInfo name="TableStyleLight18" showFirstColumn="0" showLastColumn="0" showRowStripes="1" showColumnStripes="0"/>
</table>
</file>

<file path=xl/theme/theme1.xml><?xml version="1.0" encoding="utf-8"?>
<a:theme xmlns:a="http://schemas.openxmlformats.org/drawingml/2006/main" name="ARA2021">
  <a:themeElements>
    <a:clrScheme name="ARA-asiakirjat">
      <a:dk1>
        <a:srgbClr val="262626"/>
      </a:dk1>
      <a:lt1>
        <a:srgbClr val="FFFFFF"/>
      </a:lt1>
      <a:dk2>
        <a:srgbClr val="2E5053"/>
      </a:dk2>
      <a:lt2>
        <a:srgbClr val="F2F2F2"/>
      </a:lt2>
      <a:accent1>
        <a:srgbClr val="79A130"/>
      </a:accent1>
      <a:accent2>
        <a:srgbClr val="199BE6"/>
      </a:accent2>
      <a:accent3>
        <a:srgbClr val="329FA9"/>
      </a:accent3>
      <a:accent4>
        <a:srgbClr val="2E5053"/>
      </a:accent4>
      <a:accent5>
        <a:srgbClr val="9933CC"/>
      </a:accent5>
      <a:accent6>
        <a:srgbClr val="C73D82"/>
      </a:accent6>
      <a:hlink>
        <a:srgbClr val="0070C0"/>
      </a:hlink>
      <a:folHlink>
        <a:srgbClr val="79A130"/>
      </a:folHlink>
    </a:clrScheme>
    <a:fontScheme name="ARA 2020">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E5E6-CE3E-41F9-9A4D-C5B016DB3F64}">
  <sheetPr codeName="Taul2"/>
  <dimension ref="A1:Q241"/>
  <sheetViews>
    <sheetView showGridLines="0" tabSelected="1" zoomScale="90" zoomScaleNormal="90" workbookViewId="0">
      <pane xSplit="1" ySplit="3" topLeftCell="B4" activePane="bottomRight" state="frozen"/>
      <selection pane="topRight" activeCell="B1" sqref="B1"/>
      <selection pane="bottomLeft" activeCell="A4" sqref="A4"/>
      <selection pane="bottomRight" activeCell="B3" sqref="B3"/>
    </sheetView>
  </sheetViews>
  <sheetFormatPr defaultColWidth="8.7265625" defaultRowHeight="13.8" x14ac:dyDescent="0.25"/>
  <cols>
    <col min="1" max="1" width="46.54296875" style="19" customWidth="1"/>
    <col min="2" max="2" width="23.54296875" style="14" customWidth="1"/>
    <col min="3" max="3" width="9" style="14" customWidth="1"/>
    <col min="4" max="4" width="23.54296875" style="14" customWidth="1"/>
    <col min="5" max="5" width="8.54296875" style="14" customWidth="1"/>
    <col min="6" max="6" width="23.54296875" style="14" customWidth="1"/>
    <col min="7" max="7" width="8.7265625" style="14" customWidth="1"/>
    <col min="8" max="8" width="23.54296875" style="14" customWidth="1"/>
    <col min="9" max="9" width="8.7265625" style="14" customWidth="1"/>
    <col min="10" max="10" width="47.6328125" style="186" customWidth="1"/>
    <col min="11" max="16384" width="8.7265625" style="2"/>
  </cols>
  <sheetData>
    <row r="1" spans="1:17" s="1" customFormat="1" ht="98.4" customHeight="1" thickBot="1" x14ac:dyDescent="0.3">
      <c r="A1" s="36" t="s">
        <v>0</v>
      </c>
      <c r="B1" s="14"/>
      <c r="C1" s="14"/>
      <c r="D1" s="14"/>
      <c r="E1" s="14"/>
      <c r="F1" s="14"/>
      <c r="G1" s="14"/>
      <c r="H1" s="14"/>
      <c r="I1" s="14"/>
      <c r="J1" s="186"/>
    </row>
    <row r="2" spans="1:17" ht="73.2" customHeight="1" thickBot="1" x14ac:dyDescent="0.35">
      <c r="A2" s="161" t="s">
        <v>1</v>
      </c>
      <c r="B2" s="162" t="s">
        <v>2</v>
      </c>
      <c r="C2" s="163"/>
      <c r="D2" s="164" t="s">
        <v>3</v>
      </c>
      <c r="E2" s="165"/>
      <c r="F2" s="164" t="s">
        <v>4</v>
      </c>
      <c r="G2" s="165"/>
      <c r="H2" s="164" t="s">
        <v>4</v>
      </c>
      <c r="I2" s="53"/>
      <c r="J2" s="187"/>
      <c r="Q2"/>
    </row>
    <row r="3" spans="1:17" s="5" customFormat="1" ht="56.4" customHeight="1" thickTop="1" x14ac:dyDescent="0.25">
      <c r="A3" s="34"/>
      <c r="B3" s="183"/>
      <c r="C3" s="184"/>
      <c r="D3" s="183"/>
      <c r="E3" s="185"/>
      <c r="F3" s="183"/>
      <c r="G3" s="185"/>
      <c r="H3" s="183"/>
      <c r="I3" s="185"/>
      <c r="J3" s="187"/>
    </row>
    <row r="4" spans="1:17" ht="42" customHeight="1" x14ac:dyDescent="0.25">
      <c r="A4" s="166" t="s">
        <v>5</v>
      </c>
      <c r="B4" s="103" t="s">
        <v>6</v>
      </c>
      <c r="C4" s="104"/>
      <c r="D4" s="39" t="s">
        <v>6</v>
      </c>
      <c r="E4" s="104"/>
      <c r="F4" s="39" t="s">
        <v>6</v>
      </c>
      <c r="G4" s="104"/>
      <c r="H4" s="39" t="s">
        <v>6</v>
      </c>
      <c r="I4" s="40"/>
      <c r="J4" s="187"/>
    </row>
    <row r="5" spans="1:17" ht="33" customHeight="1" x14ac:dyDescent="0.25">
      <c r="A5" s="34"/>
      <c r="B5" s="105" t="s">
        <v>7</v>
      </c>
      <c r="C5" s="106"/>
      <c r="D5" s="105" t="s">
        <v>7</v>
      </c>
      <c r="E5" s="106"/>
      <c r="F5" s="105" t="s">
        <v>8</v>
      </c>
      <c r="G5" s="106"/>
      <c r="H5" s="105" t="s">
        <v>8</v>
      </c>
      <c r="I5" s="106"/>
      <c r="J5" s="187"/>
    </row>
    <row r="6" spans="1:17" ht="32.549999999999997" customHeight="1" x14ac:dyDescent="0.25">
      <c r="A6" s="166" t="s">
        <v>9</v>
      </c>
      <c r="B6" s="41"/>
      <c r="C6" s="42"/>
      <c r="D6" s="41"/>
      <c r="E6" s="42"/>
      <c r="F6" s="41"/>
      <c r="G6" s="42"/>
      <c r="H6" s="41"/>
      <c r="I6" s="42"/>
      <c r="J6" s="187"/>
    </row>
    <row r="7" spans="1:17" ht="31.95" customHeight="1" thickBot="1" x14ac:dyDescent="0.3">
      <c r="A7" s="34"/>
      <c r="B7" s="43" t="s">
        <v>10</v>
      </c>
      <c r="C7" s="44"/>
      <c r="D7" s="43" t="s">
        <v>10</v>
      </c>
      <c r="E7" s="44"/>
      <c r="F7" s="43" t="s">
        <v>10</v>
      </c>
      <c r="G7" s="44"/>
      <c r="H7" s="43" t="s">
        <v>10</v>
      </c>
      <c r="I7" s="44"/>
      <c r="J7" s="187"/>
    </row>
    <row r="8" spans="1:17" ht="32.549999999999997" customHeight="1" thickBot="1" x14ac:dyDescent="0.3">
      <c r="A8" s="166" t="s">
        <v>11</v>
      </c>
      <c r="B8" s="45"/>
      <c r="C8" s="46"/>
      <c r="D8" s="45"/>
      <c r="E8" s="46"/>
      <c r="F8" s="45"/>
      <c r="G8" s="46"/>
      <c r="H8" s="45"/>
      <c r="I8" s="46"/>
      <c r="J8" s="187"/>
    </row>
    <row r="9" spans="1:17" ht="40.799999999999997" customHeight="1" x14ac:dyDescent="0.25">
      <c r="A9" s="35"/>
      <c r="B9" s="47" t="s">
        <v>12</v>
      </c>
      <c r="C9" s="48"/>
      <c r="D9" s="47" t="s">
        <v>12</v>
      </c>
      <c r="E9" s="48"/>
      <c r="F9" s="47" t="s">
        <v>12</v>
      </c>
      <c r="G9" s="48"/>
      <c r="H9" s="47" t="s">
        <v>12</v>
      </c>
      <c r="I9" s="48"/>
      <c r="J9" s="187"/>
    </row>
    <row r="10" spans="1:17" ht="33" customHeight="1" thickBot="1" x14ac:dyDescent="0.3">
      <c r="A10" s="167" t="s">
        <v>13</v>
      </c>
      <c r="B10" s="49" t="s">
        <v>7</v>
      </c>
      <c r="C10" s="50"/>
      <c r="D10" s="49" t="s">
        <v>7</v>
      </c>
      <c r="E10" s="50"/>
      <c r="F10" s="49" t="s">
        <v>7</v>
      </c>
      <c r="G10" s="50"/>
      <c r="H10" s="49" t="s">
        <v>7</v>
      </c>
      <c r="I10" s="50"/>
      <c r="J10" s="187"/>
    </row>
    <row r="11" spans="1:17" ht="32.549999999999997" customHeight="1" thickBot="1" x14ac:dyDescent="0.3">
      <c r="A11" s="15"/>
      <c r="B11" s="51"/>
      <c r="C11" s="52"/>
      <c r="D11" s="51"/>
      <c r="E11" s="52"/>
      <c r="F11" s="51"/>
      <c r="G11" s="52"/>
      <c r="H11" s="51"/>
      <c r="I11" s="52"/>
      <c r="J11" s="187"/>
    </row>
    <row r="12" spans="1:17" s="3" customFormat="1" ht="91.8" customHeight="1" x14ac:dyDescent="0.25">
      <c r="A12" s="37" t="s">
        <v>14</v>
      </c>
      <c r="B12"/>
      <c r="C12"/>
      <c r="D12"/>
      <c r="E12"/>
      <c r="F12"/>
      <c r="G12"/>
      <c r="H12"/>
      <c r="I12"/>
      <c r="J12" s="186"/>
    </row>
    <row r="13" spans="1:17" s="3" customFormat="1" ht="52.95" customHeight="1" thickBot="1" x14ac:dyDescent="0.35">
      <c r="A13" s="73" t="s">
        <v>15</v>
      </c>
      <c r="B13" s="74" t="str">
        <f>IF(B3="","",(B3))</f>
        <v/>
      </c>
      <c r="C13" s="72" t="s">
        <v>16</v>
      </c>
      <c r="D13" s="75" t="str">
        <f>IF(D3="","",(D3))</f>
        <v/>
      </c>
      <c r="E13" s="72" t="s">
        <v>17</v>
      </c>
      <c r="F13" s="75" t="str">
        <f>IF(F3="","",(F3))</f>
        <v/>
      </c>
      <c r="G13" s="72" t="s">
        <v>17</v>
      </c>
      <c r="H13" s="75" t="str">
        <f>IF(H3="","",(H3))</f>
        <v/>
      </c>
      <c r="I13" s="72" t="s">
        <v>17</v>
      </c>
      <c r="J13" s="186"/>
      <c r="K13" s="7"/>
      <c r="L13" s="7"/>
      <c r="M13" s="7"/>
    </row>
    <row r="14" spans="1:17" s="5" customFormat="1" ht="25.05" customHeight="1" thickTop="1" x14ac:dyDescent="0.25">
      <c r="A14" s="54" t="s">
        <v>18</v>
      </c>
      <c r="B14" s="16"/>
      <c r="C14" s="16"/>
      <c r="D14" s="16"/>
      <c r="E14" s="16"/>
      <c r="F14" s="16"/>
      <c r="G14" s="16"/>
      <c r="H14" s="64"/>
      <c r="I14" s="16"/>
      <c r="J14" s="186"/>
    </row>
    <row r="15" spans="1:17" s="5" customFormat="1" ht="25.05" customHeight="1" x14ac:dyDescent="0.25">
      <c r="A15" s="17" t="s">
        <v>15</v>
      </c>
      <c r="B15" s="107">
        <f>B41+B53-B46-B17-B18-B19-B20-B21</f>
        <v>0</v>
      </c>
      <c r="C15" s="108" t="str">
        <f>IF(B15="","",IF(B15=0,"",(B15/B$6/$A$11)))</f>
        <v/>
      </c>
      <c r="D15" s="107">
        <f>D41+D53-D46-D17-D18-D19-D20-D21</f>
        <v>0</v>
      </c>
      <c r="E15" s="108" t="str">
        <f>IF(D15="","",IF(D15=0,"",(D15/D$6/$A$11)))</f>
        <v/>
      </c>
      <c r="F15" s="107">
        <f>F41+F53-F46-F17-F18-F19-F20-F21</f>
        <v>0</v>
      </c>
      <c r="G15" s="108" t="str">
        <f>IF(F15="","",IF(F15=0,"",(F15/F$6/$A$11)))</f>
        <v/>
      </c>
      <c r="H15" s="107">
        <f>H41+H53-H46-H17-H18-H19-H20-H21</f>
        <v>0</v>
      </c>
      <c r="I15" s="108" t="str">
        <f>IF(H15="","",IF(H15=0,"",(H15/H$6/$A$11)))</f>
        <v/>
      </c>
      <c r="J15" s="186"/>
    </row>
    <row r="16" spans="1:17" s="5" customFormat="1" ht="25.05" customHeight="1" x14ac:dyDescent="0.25">
      <c r="A16" s="152" t="s">
        <v>19</v>
      </c>
      <c r="B16" s="109"/>
      <c r="C16" s="108" t="str">
        <f t="shared" ref="C16:C20" si="0">IF(B16="","",IF(B16=0,"",(B16/B$6/$A$11)))</f>
        <v/>
      </c>
      <c r="D16" s="109"/>
      <c r="E16" s="108" t="str">
        <f t="shared" ref="E16:E22" si="1">IF(D16="","",IF(D16=0,"",(D16/D$6/$A$11)))</f>
        <v/>
      </c>
      <c r="F16" s="109"/>
      <c r="G16" s="108" t="str">
        <f t="shared" ref="G16:G22" si="2">IF(F16="","",IF(F16=0,"",(F16/F$6/$A$11)))</f>
        <v/>
      </c>
      <c r="H16" s="109"/>
      <c r="I16" s="108" t="str">
        <f t="shared" ref="I16:I22" si="3">IF(H16="","",IF(H16=0,"",(H16/H$6/$A$11)))</f>
        <v/>
      </c>
      <c r="J16" s="186"/>
    </row>
    <row r="17" spans="1:10" s="5" customFormat="1" ht="25.05" customHeight="1" x14ac:dyDescent="0.25">
      <c r="A17" s="17" t="s">
        <v>20</v>
      </c>
      <c r="B17" s="109"/>
      <c r="C17" s="108" t="str">
        <f t="shared" si="0"/>
        <v/>
      </c>
      <c r="D17" s="109"/>
      <c r="E17" s="108" t="str">
        <f t="shared" si="1"/>
        <v/>
      </c>
      <c r="F17" s="147"/>
      <c r="G17" s="108" t="str">
        <f t="shared" si="2"/>
        <v/>
      </c>
      <c r="H17" s="109"/>
      <c r="I17" s="108" t="str">
        <f>IF(H17="","",IF(H17=0,"",(H17/H$6/$A$11)))</f>
        <v/>
      </c>
      <c r="J17" s="188"/>
    </row>
    <row r="18" spans="1:10" s="5" customFormat="1" ht="25.05" customHeight="1" x14ac:dyDescent="0.25">
      <c r="A18" s="17" t="s">
        <v>21</v>
      </c>
      <c r="B18" s="109"/>
      <c r="C18" s="108" t="str">
        <f t="shared" si="0"/>
        <v/>
      </c>
      <c r="D18" s="109"/>
      <c r="E18" s="108" t="str">
        <f t="shared" si="1"/>
        <v/>
      </c>
      <c r="F18" s="147"/>
      <c r="G18" s="108" t="str">
        <f t="shared" si="2"/>
        <v/>
      </c>
      <c r="H18" s="109"/>
      <c r="I18" s="108" t="str">
        <f t="shared" si="3"/>
        <v/>
      </c>
      <c r="J18" s="186"/>
    </row>
    <row r="19" spans="1:10" s="5" customFormat="1" ht="25.05" customHeight="1" x14ac:dyDescent="0.25">
      <c r="A19" s="17" t="s">
        <v>22</v>
      </c>
      <c r="B19" s="109"/>
      <c r="C19" s="108" t="str">
        <f t="shared" si="0"/>
        <v/>
      </c>
      <c r="D19" s="109"/>
      <c r="E19" s="108" t="str">
        <f t="shared" si="1"/>
        <v/>
      </c>
      <c r="F19" s="147"/>
      <c r="G19" s="108" t="str">
        <f>IF(F19="","",IF(F19=0,"",(F19/F$6/$A$11)))</f>
        <v/>
      </c>
      <c r="H19" s="109"/>
      <c r="I19" s="108" t="str">
        <f t="shared" si="3"/>
        <v/>
      </c>
      <c r="J19" s="186"/>
    </row>
    <row r="20" spans="1:10" s="5" customFormat="1" ht="25.05" customHeight="1" x14ac:dyDescent="0.25">
      <c r="A20" s="18" t="s">
        <v>23</v>
      </c>
      <c r="B20" s="109"/>
      <c r="C20" s="108" t="str">
        <f t="shared" si="0"/>
        <v/>
      </c>
      <c r="D20" s="109"/>
      <c r="E20" s="108" t="str">
        <f t="shared" si="1"/>
        <v/>
      </c>
      <c r="F20" s="147"/>
      <c r="G20" s="108" t="str">
        <f t="shared" si="2"/>
        <v/>
      </c>
      <c r="H20" s="109"/>
      <c r="I20" s="108" t="str">
        <f t="shared" si="3"/>
        <v/>
      </c>
      <c r="J20" s="186"/>
    </row>
    <row r="21" spans="1:10" s="5" customFormat="1" ht="36" customHeight="1" x14ac:dyDescent="0.25">
      <c r="A21" s="21" t="s">
        <v>24</v>
      </c>
      <c r="B21" s="109"/>
      <c r="C21" s="108" t="str">
        <f>IF(B21="","",IF(B21=0,"",(B21/B$6/$A$11)))</f>
        <v/>
      </c>
      <c r="D21" s="109"/>
      <c r="E21" s="108" t="str">
        <f t="shared" si="1"/>
        <v/>
      </c>
      <c r="F21" s="109"/>
      <c r="G21" s="108" t="str">
        <f t="shared" si="2"/>
        <v/>
      </c>
      <c r="H21" s="109"/>
      <c r="I21" s="108" t="str">
        <f t="shared" si="3"/>
        <v/>
      </c>
      <c r="J21" s="186"/>
    </row>
    <row r="22" spans="1:10" s="5" customFormat="1" ht="25.05" customHeight="1" x14ac:dyDescent="0.25">
      <c r="A22" s="20" t="s">
        <v>25</v>
      </c>
      <c r="B22" s="110">
        <f>SUM(B15:B21)</f>
        <v>0</v>
      </c>
      <c r="C22" s="108" t="str">
        <f>IF(B22="","",IF(B22=0,"",(B22/B$6/$A$11)))</f>
        <v/>
      </c>
      <c r="D22" s="110">
        <f>SUM(D15:D21)</f>
        <v>0</v>
      </c>
      <c r="E22" s="108" t="str">
        <f t="shared" si="1"/>
        <v/>
      </c>
      <c r="F22" s="110">
        <f>SUM(F15:F21)</f>
        <v>0</v>
      </c>
      <c r="G22" s="108" t="str">
        <f t="shared" si="2"/>
        <v/>
      </c>
      <c r="H22" s="110">
        <f>SUM(H15:H21)</f>
        <v>0</v>
      </c>
      <c r="I22" s="108" t="str">
        <f t="shared" si="3"/>
        <v/>
      </c>
      <c r="J22" s="189"/>
    </row>
    <row r="23" spans="1:10" ht="39" customHeight="1" x14ac:dyDescent="0.25">
      <c r="A23" s="93" t="s">
        <v>26</v>
      </c>
      <c r="B23" s="111"/>
      <c r="C23" s="111"/>
      <c r="D23" s="111"/>
      <c r="E23" s="111"/>
      <c r="F23" s="111"/>
      <c r="G23" s="111"/>
      <c r="H23" s="111"/>
      <c r="I23" s="111"/>
      <c r="J23" s="188"/>
    </row>
    <row r="24" spans="1:10" s="5" customFormat="1" ht="25.05" customHeight="1" x14ac:dyDescent="0.25">
      <c r="A24" s="17" t="s">
        <v>27</v>
      </c>
      <c r="B24" s="109"/>
      <c r="C24" s="108" t="str">
        <f t="shared" ref="C24:C41" si="4">IF(B24="","",IF(B24=0,"",(B24/B$6/$A$11)))</f>
        <v/>
      </c>
      <c r="D24" s="109"/>
      <c r="E24" s="108" t="str">
        <f t="shared" ref="E24:E41" si="5">IF(D24="","",IF(D24=0,"",(D24/D$6/$A$11)))</f>
        <v/>
      </c>
      <c r="F24" s="109"/>
      <c r="G24" s="108" t="str">
        <f t="shared" ref="G24:G41" si="6">IF(F24="","",IF(F24=0,"",(F24/F$6/$A$11)))</f>
        <v/>
      </c>
      <c r="H24" s="109"/>
      <c r="I24" s="108" t="str">
        <f t="shared" ref="I24:I41" si="7">IF(H24="","",IF(H24=0,"",(H24/H$6/$A$11)))</f>
        <v/>
      </c>
      <c r="J24" s="189"/>
    </row>
    <row r="25" spans="1:10" s="5" customFormat="1" ht="25.05" customHeight="1" x14ac:dyDescent="0.25">
      <c r="A25" s="17" t="s">
        <v>28</v>
      </c>
      <c r="B25" s="109"/>
      <c r="C25" s="108" t="str">
        <f t="shared" si="4"/>
        <v/>
      </c>
      <c r="D25" s="109"/>
      <c r="E25" s="108" t="str">
        <f t="shared" si="5"/>
        <v/>
      </c>
      <c r="F25" s="109"/>
      <c r="G25" s="108" t="str">
        <f t="shared" si="6"/>
        <v/>
      </c>
      <c r="H25" s="109"/>
      <c r="I25" s="108" t="str">
        <f t="shared" si="7"/>
        <v/>
      </c>
      <c r="J25" s="186"/>
    </row>
    <row r="26" spans="1:10" s="5" customFormat="1" ht="25.05" customHeight="1" x14ac:dyDescent="0.25">
      <c r="A26" s="17" t="s">
        <v>29</v>
      </c>
      <c r="B26" s="109"/>
      <c r="C26" s="108" t="str">
        <f t="shared" si="4"/>
        <v/>
      </c>
      <c r="D26" s="109"/>
      <c r="E26" s="108" t="str">
        <f t="shared" si="5"/>
        <v/>
      </c>
      <c r="F26" s="109"/>
      <c r="G26" s="108" t="str">
        <f t="shared" si="6"/>
        <v/>
      </c>
      <c r="H26" s="109"/>
      <c r="I26" s="108" t="str">
        <f t="shared" si="7"/>
        <v/>
      </c>
      <c r="J26" s="186"/>
    </row>
    <row r="27" spans="1:10" s="5" customFormat="1" ht="25.05" customHeight="1" x14ac:dyDescent="0.25">
      <c r="A27" s="17" t="s">
        <v>30</v>
      </c>
      <c r="B27" s="109"/>
      <c r="C27" s="108" t="str">
        <f t="shared" si="4"/>
        <v/>
      </c>
      <c r="D27" s="109"/>
      <c r="E27" s="108" t="str">
        <f t="shared" si="5"/>
        <v/>
      </c>
      <c r="F27" s="109"/>
      <c r="G27" s="108" t="str">
        <f t="shared" si="6"/>
        <v/>
      </c>
      <c r="H27" s="109"/>
      <c r="I27" s="108" t="str">
        <f t="shared" si="7"/>
        <v/>
      </c>
      <c r="J27" s="186"/>
    </row>
    <row r="28" spans="1:10" s="5" customFormat="1" ht="25.05" customHeight="1" x14ac:dyDescent="0.25">
      <c r="A28" s="17" t="s">
        <v>31</v>
      </c>
      <c r="B28" s="109"/>
      <c r="C28" s="108" t="str">
        <f t="shared" si="4"/>
        <v/>
      </c>
      <c r="D28" s="109"/>
      <c r="E28" s="108" t="str">
        <f t="shared" si="5"/>
        <v/>
      </c>
      <c r="F28" s="109"/>
      <c r="G28" s="108" t="str">
        <f t="shared" si="6"/>
        <v/>
      </c>
      <c r="H28" s="109"/>
      <c r="I28" s="108" t="str">
        <f t="shared" si="7"/>
        <v/>
      </c>
      <c r="J28" s="186"/>
    </row>
    <row r="29" spans="1:10" s="5" customFormat="1" ht="25.05" customHeight="1" x14ac:dyDescent="0.25">
      <c r="A29" s="17" t="s">
        <v>32</v>
      </c>
      <c r="B29" s="109"/>
      <c r="C29" s="108" t="str">
        <f t="shared" si="4"/>
        <v/>
      </c>
      <c r="D29" s="109"/>
      <c r="E29" s="108" t="str">
        <f t="shared" si="5"/>
        <v/>
      </c>
      <c r="F29" s="109"/>
      <c r="G29" s="108" t="str">
        <f t="shared" si="6"/>
        <v/>
      </c>
      <c r="H29" s="109"/>
      <c r="I29" s="108" t="str">
        <f t="shared" si="7"/>
        <v/>
      </c>
      <c r="J29" s="186"/>
    </row>
    <row r="30" spans="1:10" s="5" customFormat="1" ht="25.05" customHeight="1" x14ac:dyDescent="0.25">
      <c r="A30" s="17" t="s">
        <v>33</v>
      </c>
      <c r="B30" s="109"/>
      <c r="C30" s="108" t="str">
        <f t="shared" si="4"/>
        <v/>
      </c>
      <c r="D30" s="109"/>
      <c r="E30" s="108" t="str">
        <f t="shared" si="5"/>
        <v/>
      </c>
      <c r="F30" s="109"/>
      <c r="G30" s="108" t="str">
        <f t="shared" si="6"/>
        <v/>
      </c>
      <c r="H30" s="109"/>
      <c r="I30" s="108" t="str">
        <f t="shared" si="7"/>
        <v/>
      </c>
      <c r="J30" s="186"/>
    </row>
    <row r="31" spans="1:10" s="5" customFormat="1" ht="25.05" customHeight="1" x14ac:dyDescent="0.25">
      <c r="A31" s="17" t="s">
        <v>34</v>
      </c>
      <c r="B31" s="109"/>
      <c r="C31" s="108" t="str">
        <f t="shared" si="4"/>
        <v/>
      </c>
      <c r="D31" s="109"/>
      <c r="E31" s="108" t="str">
        <f t="shared" si="5"/>
        <v/>
      </c>
      <c r="F31" s="109"/>
      <c r="G31" s="108" t="str">
        <f t="shared" si="6"/>
        <v/>
      </c>
      <c r="H31" s="109"/>
      <c r="I31" s="108" t="str">
        <f t="shared" si="7"/>
        <v/>
      </c>
      <c r="J31" s="186"/>
    </row>
    <row r="32" spans="1:10" s="5" customFormat="1" ht="25.05" customHeight="1" x14ac:dyDescent="0.25">
      <c r="A32" s="17" t="s">
        <v>35</v>
      </c>
      <c r="B32" s="109"/>
      <c r="C32" s="108" t="str">
        <f t="shared" si="4"/>
        <v/>
      </c>
      <c r="D32" s="109"/>
      <c r="E32" s="108" t="str">
        <f t="shared" si="5"/>
        <v/>
      </c>
      <c r="F32" s="109"/>
      <c r="G32" s="108" t="str">
        <f t="shared" si="6"/>
        <v/>
      </c>
      <c r="H32" s="109"/>
      <c r="I32" s="108" t="str">
        <f t="shared" si="7"/>
        <v/>
      </c>
      <c r="J32" s="186"/>
    </row>
    <row r="33" spans="1:10" s="5" customFormat="1" ht="25.05" customHeight="1" x14ac:dyDescent="0.25">
      <c r="A33" s="17" t="s">
        <v>36</v>
      </c>
      <c r="B33" s="109"/>
      <c r="C33" s="108" t="str">
        <f t="shared" si="4"/>
        <v/>
      </c>
      <c r="D33" s="109"/>
      <c r="E33" s="108" t="str">
        <f t="shared" si="5"/>
        <v/>
      </c>
      <c r="F33" s="109"/>
      <c r="G33" s="108" t="str">
        <f t="shared" si="6"/>
        <v/>
      </c>
      <c r="H33" s="109"/>
      <c r="I33" s="108" t="str">
        <f t="shared" si="7"/>
        <v/>
      </c>
      <c r="J33" s="186"/>
    </row>
    <row r="34" spans="1:10" s="5" customFormat="1" ht="25.05" customHeight="1" x14ac:dyDescent="0.25">
      <c r="A34" s="17" t="s">
        <v>37</v>
      </c>
      <c r="B34" s="109"/>
      <c r="C34" s="108" t="str">
        <f t="shared" si="4"/>
        <v/>
      </c>
      <c r="D34" s="109"/>
      <c r="E34" s="108" t="str">
        <f t="shared" si="5"/>
        <v/>
      </c>
      <c r="F34" s="109"/>
      <c r="G34" s="108" t="str">
        <f t="shared" si="6"/>
        <v/>
      </c>
      <c r="H34" s="109"/>
      <c r="I34" s="108" t="str">
        <f t="shared" si="7"/>
        <v/>
      </c>
      <c r="J34" s="186"/>
    </row>
    <row r="35" spans="1:10" s="5" customFormat="1" ht="25.05" customHeight="1" x14ac:dyDescent="0.25">
      <c r="A35" s="17" t="s">
        <v>19</v>
      </c>
      <c r="B35" s="109"/>
      <c r="C35" s="108" t="str">
        <f t="shared" si="4"/>
        <v/>
      </c>
      <c r="D35" s="109"/>
      <c r="E35" s="108" t="str">
        <f t="shared" si="5"/>
        <v/>
      </c>
      <c r="F35" s="109"/>
      <c r="G35" s="108" t="str">
        <f t="shared" si="6"/>
        <v/>
      </c>
      <c r="H35" s="109"/>
      <c r="I35" s="108" t="str">
        <f t="shared" si="7"/>
        <v/>
      </c>
      <c r="J35" s="186"/>
    </row>
    <row r="36" spans="1:10" s="5" customFormat="1" ht="25.05" customHeight="1" x14ac:dyDescent="0.25">
      <c r="A36" s="17" t="s">
        <v>38</v>
      </c>
      <c r="B36" s="109"/>
      <c r="C36" s="108" t="str">
        <f t="shared" si="4"/>
        <v/>
      </c>
      <c r="D36" s="109"/>
      <c r="E36" s="108" t="str">
        <f t="shared" si="5"/>
        <v/>
      </c>
      <c r="F36" s="109"/>
      <c r="G36" s="108" t="str">
        <f t="shared" si="6"/>
        <v/>
      </c>
      <c r="H36" s="109"/>
      <c r="I36" s="108" t="str">
        <f t="shared" si="7"/>
        <v/>
      </c>
      <c r="J36" s="186"/>
    </row>
    <row r="37" spans="1:10" s="5" customFormat="1" ht="25.05" customHeight="1" x14ac:dyDescent="0.25">
      <c r="A37" s="17" t="s">
        <v>39</v>
      </c>
      <c r="B37" s="109"/>
      <c r="C37" s="108" t="str">
        <f t="shared" si="4"/>
        <v/>
      </c>
      <c r="D37" s="109"/>
      <c r="E37" s="108" t="str">
        <f t="shared" si="5"/>
        <v/>
      </c>
      <c r="F37" s="109"/>
      <c r="G37" s="108" t="str">
        <f t="shared" si="6"/>
        <v/>
      </c>
      <c r="H37" s="109"/>
      <c r="I37" s="108" t="str">
        <f t="shared" si="7"/>
        <v/>
      </c>
      <c r="J37" s="186"/>
    </row>
    <row r="38" spans="1:10" s="5" customFormat="1" ht="25.05" customHeight="1" x14ac:dyDescent="0.25">
      <c r="A38" s="17" t="s">
        <v>40</v>
      </c>
      <c r="B38" s="109"/>
      <c r="C38" s="108" t="str">
        <f t="shared" si="4"/>
        <v/>
      </c>
      <c r="D38" s="109"/>
      <c r="E38" s="108" t="str">
        <f t="shared" si="5"/>
        <v/>
      </c>
      <c r="F38" s="109"/>
      <c r="G38" s="108" t="str">
        <f t="shared" si="6"/>
        <v/>
      </c>
      <c r="H38" s="109"/>
      <c r="I38" s="108" t="str">
        <f t="shared" si="7"/>
        <v/>
      </c>
      <c r="J38" s="186"/>
    </row>
    <row r="39" spans="1:10" s="5" customFormat="1" ht="25.05" customHeight="1" x14ac:dyDescent="0.25">
      <c r="A39" s="18" t="s">
        <v>41</v>
      </c>
      <c r="B39" s="112"/>
      <c r="C39" s="108" t="str">
        <f t="shared" si="4"/>
        <v/>
      </c>
      <c r="D39" s="112"/>
      <c r="E39" s="108" t="str">
        <f t="shared" si="5"/>
        <v/>
      </c>
      <c r="F39" s="112"/>
      <c r="G39" s="108" t="str">
        <f t="shared" si="6"/>
        <v/>
      </c>
      <c r="H39" s="112"/>
      <c r="I39" s="108" t="str">
        <f t="shared" si="7"/>
        <v/>
      </c>
      <c r="J39" s="186"/>
    </row>
    <row r="40" spans="1:10" s="5" customFormat="1" ht="25.05" customHeight="1" x14ac:dyDescent="0.25">
      <c r="A40" s="157" t="s">
        <v>42</v>
      </c>
      <c r="B40" s="112"/>
      <c r="C40" s="108" t="str">
        <f t="shared" si="4"/>
        <v/>
      </c>
      <c r="D40" s="112"/>
      <c r="E40" s="108" t="str">
        <f t="shared" si="5"/>
        <v/>
      </c>
      <c r="F40" s="112"/>
      <c r="G40" s="108" t="str">
        <f t="shared" si="6"/>
        <v/>
      </c>
      <c r="H40" s="112"/>
      <c r="I40" s="108" t="str">
        <f t="shared" si="7"/>
        <v/>
      </c>
      <c r="J40" s="186"/>
    </row>
    <row r="41" spans="1:10" s="5" customFormat="1" ht="34.200000000000003" customHeight="1" x14ac:dyDescent="0.25">
      <c r="A41" s="20" t="s">
        <v>43</v>
      </c>
      <c r="B41" s="110">
        <f>SUM(B24:B40)</f>
        <v>0</v>
      </c>
      <c r="C41" s="108" t="str">
        <f t="shared" si="4"/>
        <v/>
      </c>
      <c r="D41" s="110">
        <f>SUM(D24:D40)</f>
        <v>0</v>
      </c>
      <c r="E41" s="108" t="str">
        <f t="shared" si="5"/>
        <v/>
      </c>
      <c r="F41" s="110">
        <f>SUM(F24:F40)</f>
        <v>0</v>
      </c>
      <c r="G41" s="108" t="str">
        <f t="shared" si="6"/>
        <v/>
      </c>
      <c r="H41" s="110">
        <f>SUM(H24:H40)</f>
        <v>0</v>
      </c>
      <c r="I41" s="108" t="str">
        <f t="shared" si="7"/>
        <v/>
      </c>
      <c r="J41" s="186"/>
    </row>
    <row r="42" spans="1:10" s="5" customFormat="1" ht="25.05" customHeight="1" x14ac:dyDescent="0.25">
      <c r="A42" s="93" t="s">
        <v>44</v>
      </c>
      <c r="B42" s="111"/>
      <c r="C42" s="111"/>
      <c r="D42" s="111"/>
      <c r="E42" s="111"/>
      <c r="F42" s="111"/>
      <c r="G42" s="111"/>
      <c r="H42" s="111"/>
      <c r="I42" s="111"/>
      <c r="J42" s="186"/>
    </row>
    <row r="43" spans="1:10" s="5" customFormat="1" ht="33" customHeight="1" x14ac:dyDescent="0.25">
      <c r="A43" s="17" t="s">
        <v>45</v>
      </c>
      <c r="B43" s="114"/>
      <c r="C43" s="108" t="str">
        <f>IF(B43="","",IF(B43=0,"",(B43/B$6/$A$11)))</f>
        <v/>
      </c>
      <c r="D43" s="114"/>
      <c r="E43" s="108" t="str">
        <f>IF(D43="","",IF(D43=0,"",(D43/D$6/$A$11)))</f>
        <v/>
      </c>
      <c r="F43" s="114"/>
      <c r="G43" s="108" t="str">
        <f>IF(F43="","",IF(F43=0,"",(F43/F$6/$A$11)))</f>
        <v/>
      </c>
      <c r="H43" s="114"/>
      <c r="I43" s="108" t="str">
        <f>IF(H43="","",IF(H43=0,"",(H43/H$6/$A$11)))</f>
        <v/>
      </c>
      <c r="J43" s="190"/>
    </row>
    <row r="44" spans="1:10" s="5" customFormat="1" ht="30.6" customHeight="1" x14ac:dyDescent="0.25">
      <c r="A44" s="17" t="s">
        <v>46</v>
      </c>
      <c r="B44" s="114"/>
      <c r="C44" s="108" t="str">
        <f>IF(B44="","",IF(B44=0,"",(B44/B$6/$A$11)))</f>
        <v/>
      </c>
      <c r="D44" s="114"/>
      <c r="E44" s="108" t="str">
        <f>IF(D44="","",IF(D44=0,"",(D44/D$6/$A$11)))</f>
        <v/>
      </c>
      <c r="F44" s="114"/>
      <c r="G44" s="108" t="str">
        <f>IF(F44="","",IF(F44=0,"",(F44/F$6/$A$11)))</f>
        <v/>
      </c>
      <c r="H44" s="114"/>
      <c r="I44" s="108" t="str">
        <f>IF(H44="","",IF(H44=0,"",(H44/H$6/$A$11)))</f>
        <v/>
      </c>
      <c r="J44" s="186"/>
    </row>
    <row r="45" spans="1:10" s="6" customFormat="1" ht="30.6" customHeight="1" x14ac:dyDescent="0.25">
      <c r="A45" s="21" t="s">
        <v>47</v>
      </c>
      <c r="B45" s="114"/>
      <c r="C45" s="108" t="str">
        <f>IF(B45="","",IF(B45=0,"",(B45/B$6/$A$11)))</f>
        <v/>
      </c>
      <c r="D45" s="114"/>
      <c r="E45" s="108" t="str">
        <f>IF(D45="","",IF(D45=0,"",(D45/D$6/$A$11)))</f>
        <v/>
      </c>
      <c r="F45" s="114"/>
      <c r="G45" s="108" t="str">
        <f>IF(F45="","",IF(F45=0,"",(F45/F$6/$A$11)))</f>
        <v/>
      </c>
      <c r="H45" s="114"/>
      <c r="I45" s="108" t="str">
        <f>IF(H45="","",IF(H45=0,"",(H45/H$6/$A$11)))</f>
        <v/>
      </c>
      <c r="J45" s="186"/>
    </row>
    <row r="46" spans="1:10" ht="33.6" customHeight="1" x14ac:dyDescent="0.25">
      <c r="A46" s="22" t="s">
        <v>48</v>
      </c>
      <c r="B46" s="110">
        <f>SUM(B43:B45)</f>
        <v>0</v>
      </c>
      <c r="C46" s="108" t="str">
        <f>IF(B46="","",IF(B46=0,"",(B46/B$6/$A$11)))</f>
        <v/>
      </c>
      <c r="D46" s="110">
        <f>SUM(D43:D45)</f>
        <v>0</v>
      </c>
      <c r="E46" s="108" t="str">
        <f>IF(D46="","",IF(D46=0,"",(D46/D$6/$A$11)))</f>
        <v/>
      </c>
      <c r="F46" s="110">
        <f>SUM(F43:F45)</f>
        <v>0</v>
      </c>
      <c r="G46" s="108" t="str">
        <f>IF(F46="","",IF(F46=0,"",(F46/F$6/$A$11)))</f>
        <v/>
      </c>
      <c r="H46" s="110">
        <f>SUM(H43:H45)</f>
        <v>0</v>
      </c>
      <c r="I46" s="108" t="str">
        <f>IF(H46="","",IF(H46=0,"",(H46/H$6/$A$11)))</f>
        <v/>
      </c>
    </row>
    <row r="47" spans="1:10" s="5" customFormat="1" ht="25.05" customHeight="1" x14ac:dyDescent="0.25">
      <c r="A47" s="93" t="s">
        <v>49</v>
      </c>
      <c r="B47" s="111"/>
      <c r="C47" s="111"/>
      <c r="D47" s="111"/>
      <c r="E47" s="111"/>
      <c r="F47" s="111"/>
      <c r="G47" s="111"/>
      <c r="H47" s="111"/>
      <c r="I47" s="111"/>
      <c r="J47" s="186"/>
    </row>
    <row r="48" spans="1:10" s="5" customFormat="1" ht="30.6" customHeight="1" x14ac:dyDescent="0.25">
      <c r="A48" s="192" t="s">
        <v>382</v>
      </c>
      <c r="B48" s="195"/>
      <c r="C48" s="108" t="str">
        <f t="shared" ref="C48:C57" si="8">IF(B48="","",IF(B48=0,"",(B48/B$6/$A$11)))</f>
        <v/>
      </c>
      <c r="D48" s="196"/>
      <c r="E48" s="108" t="str">
        <f t="shared" ref="E48:E57" si="9">IF(D48="","",IF(D48=0,"",(D48/D$6/$A$11)))</f>
        <v/>
      </c>
      <c r="F48" s="196"/>
      <c r="G48" s="108" t="str">
        <f t="shared" ref="G48:G57" si="10">IF(F48="","",IF(F48=0,"",(F48/F$6/$A$11)))</f>
        <v/>
      </c>
      <c r="H48" s="195"/>
      <c r="I48" s="108" t="str">
        <f t="shared" ref="I48:I57" si="11">IF(H48="","",IF(H48=0,"",(H48/H$6/$A$11)))</f>
        <v/>
      </c>
      <c r="J48" s="197"/>
    </row>
    <row r="49" spans="1:10" s="5" customFormat="1" ht="30.6" customHeight="1" x14ac:dyDescent="0.25">
      <c r="A49" s="17" t="s">
        <v>50</v>
      </c>
      <c r="B49" s="195"/>
      <c r="C49" s="108" t="str">
        <f t="shared" si="8"/>
        <v/>
      </c>
      <c r="D49" s="196"/>
      <c r="E49" s="108" t="str">
        <f t="shared" si="9"/>
        <v/>
      </c>
      <c r="F49" s="196"/>
      <c r="G49" s="108" t="str">
        <f t="shared" si="10"/>
        <v/>
      </c>
      <c r="H49" s="195"/>
      <c r="I49" s="108" t="str">
        <f t="shared" si="11"/>
        <v/>
      </c>
      <c r="J49" s="197"/>
    </row>
    <row r="50" spans="1:10" ht="30.6" customHeight="1" x14ac:dyDescent="0.25">
      <c r="A50" s="17" t="s">
        <v>51</v>
      </c>
      <c r="B50" s="114"/>
      <c r="C50" s="108" t="str">
        <f t="shared" si="8"/>
        <v/>
      </c>
      <c r="D50" s="114"/>
      <c r="E50" s="108" t="str">
        <f t="shared" si="9"/>
        <v/>
      </c>
      <c r="F50" s="114"/>
      <c r="G50" s="108" t="str">
        <f t="shared" si="10"/>
        <v/>
      </c>
      <c r="H50" s="114"/>
      <c r="I50" s="108" t="str">
        <f t="shared" si="11"/>
        <v/>
      </c>
    </row>
    <row r="51" spans="1:10" s="5" customFormat="1" ht="30.6" customHeight="1" x14ac:dyDescent="0.25">
      <c r="A51" s="17" t="s">
        <v>52</v>
      </c>
      <c r="B51" s="114"/>
      <c r="C51" s="108" t="str">
        <f t="shared" si="8"/>
        <v/>
      </c>
      <c r="D51" s="114"/>
      <c r="E51" s="108" t="str">
        <f t="shared" si="9"/>
        <v/>
      </c>
      <c r="F51" s="114"/>
      <c r="G51" s="108" t="str">
        <f t="shared" si="10"/>
        <v/>
      </c>
      <c r="H51" s="114"/>
      <c r="I51" s="108" t="str">
        <f t="shared" si="11"/>
        <v/>
      </c>
      <c r="J51" s="186"/>
    </row>
    <row r="52" spans="1:10" s="5" customFormat="1" ht="30.6" customHeight="1" x14ac:dyDescent="0.25">
      <c r="A52" s="176" t="s">
        <v>53</v>
      </c>
      <c r="B52" s="115"/>
      <c r="C52" s="108" t="str">
        <f t="shared" si="8"/>
        <v/>
      </c>
      <c r="D52" s="115"/>
      <c r="E52" s="108" t="str">
        <f t="shared" si="9"/>
        <v/>
      </c>
      <c r="F52" s="115"/>
      <c r="G52" s="108" t="str">
        <f t="shared" si="10"/>
        <v/>
      </c>
      <c r="H52" s="115"/>
      <c r="I52" s="108" t="str">
        <f t="shared" si="11"/>
        <v/>
      </c>
      <c r="J52" s="186"/>
    </row>
    <row r="53" spans="1:10" s="5" customFormat="1" ht="30.6" customHeight="1" x14ac:dyDescent="0.25">
      <c r="A53" s="26" t="s">
        <v>54</v>
      </c>
      <c r="B53" s="149">
        <f>SUM(B48:B52)</f>
        <v>0</v>
      </c>
      <c r="C53" s="108" t="str">
        <f t="shared" si="8"/>
        <v/>
      </c>
      <c r="D53" s="121">
        <f>SUM(D48:D52)</f>
        <v>0</v>
      </c>
      <c r="E53" s="108" t="str">
        <f t="shared" si="9"/>
        <v/>
      </c>
      <c r="F53" s="121">
        <f>SUM(F48:F52)</f>
        <v>0</v>
      </c>
      <c r="G53" s="108" t="str">
        <f t="shared" si="10"/>
        <v/>
      </c>
      <c r="H53" s="121">
        <f>SUM(H48:H52)</f>
        <v>0</v>
      </c>
      <c r="I53" s="108" t="str">
        <f t="shared" si="11"/>
        <v/>
      </c>
      <c r="J53" s="186"/>
    </row>
    <row r="54" spans="1:10" s="5" customFormat="1" ht="30.6" customHeight="1" thickBot="1" x14ac:dyDescent="0.3">
      <c r="A54" s="99" t="s">
        <v>55</v>
      </c>
      <c r="B54" s="116">
        <f>B41+B53</f>
        <v>0</v>
      </c>
      <c r="C54" s="117" t="str">
        <f t="shared" si="8"/>
        <v/>
      </c>
      <c r="D54" s="116">
        <f>D41+D53</f>
        <v>0</v>
      </c>
      <c r="E54" s="117" t="str">
        <f t="shared" si="9"/>
        <v/>
      </c>
      <c r="F54" s="116">
        <f>F41+F53</f>
        <v>0</v>
      </c>
      <c r="G54" s="117" t="str">
        <f t="shared" si="10"/>
        <v/>
      </c>
      <c r="H54" s="116">
        <f>H41+H53</f>
        <v>0</v>
      </c>
      <c r="I54" s="117" t="str">
        <f t="shared" si="11"/>
        <v/>
      </c>
      <c r="J54" s="186"/>
    </row>
    <row r="55" spans="1:10" s="5" customFormat="1" ht="35.4" customHeight="1" thickTop="1" x14ac:dyDescent="0.25">
      <c r="A55" s="94" t="s">
        <v>56</v>
      </c>
      <c r="B55" s="153">
        <f>B22+B46-B54</f>
        <v>0</v>
      </c>
      <c r="C55" s="118" t="str">
        <f t="shared" si="8"/>
        <v/>
      </c>
      <c r="D55" s="153">
        <f>D22+D46-D54</f>
        <v>0</v>
      </c>
      <c r="E55" s="118" t="str">
        <f t="shared" si="9"/>
        <v/>
      </c>
      <c r="F55" s="153">
        <f>F22+F46-F54</f>
        <v>0</v>
      </c>
      <c r="G55" s="118" t="str">
        <f t="shared" si="10"/>
        <v/>
      </c>
      <c r="H55" s="153">
        <f>H22+H46-H54</f>
        <v>0</v>
      </c>
      <c r="I55" s="118" t="str">
        <f t="shared" si="11"/>
        <v/>
      </c>
      <c r="J55" s="186"/>
    </row>
    <row r="56" spans="1:10" s="5" customFormat="1" ht="35.4" customHeight="1" x14ac:dyDescent="0.25">
      <c r="A56" s="91" t="s">
        <v>57</v>
      </c>
      <c r="B56" s="109"/>
      <c r="C56" s="108" t="str">
        <f t="shared" si="8"/>
        <v/>
      </c>
      <c r="D56" s="109"/>
      <c r="E56" s="108" t="str">
        <f t="shared" si="9"/>
        <v/>
      </c>
      <c r="F56" s="109"/>
      <c r="G56" s="108" t="str">
        <f t="shared" si="10"/>
        <v/>
      </c>
      <c r="H56" s="109"/>
      <c r="I56" s="108" t="str">
        <f t="shared" si="11"/>
        <v/>
      </c>
      <c r="J56" s="186"/>
    </row>
    <row r="57" spans="1:10" s="5" customFormat="1" ht="35.4" customHeight="1" x14ac:dyDescent="0.25">
      <c r="A57" s="91" t="s">
        <v>58</v>
      </c>
      <c r="B57" s="154">
        <f>SUM(B55:B56)</f>
        <v>0</v>
      </c>
      <c r="C57" s="108" t="str">
        <f t="shared" si="8"/>
        <v/>
      </c>
      <c r="D57" s="154">
        <f>SUM(D55:D56)</f>
        <v>0</v>
      </c>
      <c r="E57" s="108" t="str">
        <f t="shared" si="9"/>
        <v/>
      </c>
      <c r="F57" s="154">
        <f>SUM(F55:F56)</f>
        <v>0</v>
      </c>
      <c r="G57" s="108" t="str">
        <f t="shared" si="10"/>
        <v/>
      </c>
      <c r="H57" s="154">
        <f>SUM(H55:H56)</f>
        <v>0</v>
      </c>
      <c r="I57" s="108" t="str">
        <f t="shared" si="11"/>
        <v/>
      </c>
      <c r="J57" s="186"/>
    </row>
    <row r="58" spans="1:10" s="5" customFormat="1" ht="48" customHeight="1" thickBot="1" x14ac:dyDescent="0.35">
      <c r="A58" s="73" t="s">
        <v>59</v>
      </c>
      <c r="B58" s="119"/>
      <c r="C58" s="119"/>
      <c r="D58" s="119"/>
      <c r="E58" s="119"/>
      <c r="F58" s="119"/>
      <c r="G58" s="119"/>
      <c r="H58" s="119"/>
      <c r="I58" s="119"/>
      <c r="J58" s="190"/>
    </row>
    <row r="59" spans="1:10" s="5" customFormat="1" ht="33.6" customHeight="1" thickTop="1" x14ac:dyDescent="0.25">
      <c r="A59" s="54" t="s">
        <v>60</v>
      </c>
      <c r="B59" s="111"/>
      <c r="C59" s="111" t="str">
        <f>IF(B59="","",IF(B59=0,"",(B59/$D$7/12)))</f>
        <v/>
      </c>
      <c r="D59" s="111"/>
      <c r="E59" s="111" t="str">
        <f>IF(D59="","",IF(D59=0,"",(D59/#REF!/12)))</f>
        <v/>
      </c>
      <c r="F59" s="111"/>
      <c r="G59" s="111" t="str">
        <f>IF(F59="","",IF(F59=0,"",(F59/$A$7/12)))</f>
        <v/>
      </c>
      <c r="H59" s="111"/>
      <c r="I59" s="111" t="str">
        <f>IF(H59="","",IF(H59=0,"",(H59/$A$7/12)))</f>
        <v/>
      </c>
      <c r="J59" s="186"/>
    </row>
    <row r="60" spans="1:10" s="5" customFormat="1" ht="30" customHeight="1" x14ac:dyDescent="0.25">
      <c r="A60" s="17" t="s">
        <v>59</v>
      </c>
      <c r="B60" s="108">
        <f>B86+B100-B91-B62-B63-B64</f>
        <v>0</v>
      </c>
      <c r="C60" s="108" t="str">
        <f t="shared" ref="C60:C65" si="12">IF(B60="","",IF(B60=0,"",(B60/B$6/$A$11)))</f>
        <v/>
      </c>
      <c r="D60" s="108">
        <f>D86+D100-D91-D62-D63-D64</f>
        <v>0</v>
      </c>
      <c r="E60" s="108" t="str">
        <f t="shared" ref="E60:E65" si="13">IF(D60="","",IF(D60=0,"",(D60/D$6/$A$11)))</f>
        <v/>
      </c>
      <c r="F60" s="108">
        <f>F86+F100-F91-F62-F63-F64</f>
        <v>0</v>
      </c>
      <c r="G60" s="108" t="str">
        <f t="shared" ref="G60:G65" si="14">IF(F60="","",IF(F60=0,"",(F60/F$6/$A$11)))</f>
        <v/>
      </c>
      <c r="H60" s="108">
        <f>H86+H100-H91-H62-H63-H64</f>
        <v>0</v>
      </c>
      <c r="I60" s="108" t="str">
        <f t="shared" ref="I60:I65" si="15">IF(H60="","",IF(H60=0,"",(H60/H$6/$A$11)))</f>
        <v/>
      </c>
      <c r="J60" s="186"/>
    </row>
    <row r="61" spans="1:10" s="5" customFormat="1" ht="30" customHeight="1" x14ac:dyDescent="0.25">
      <c r="A61" s="152" t="s">
        <v>19</v>
      </c>
      <c r="B61" s="120"/>
      <c r="C61" s="108" t="str">
        <f t="shared" si="12"/>
        <v/>
      </c>
      <c r="D61" s="120"/>
      <c r="E61" s="108" t="str">
        <f t="shared" si="13"/>
        <v/>
      </c>
      <c r="F61" s="120"/>
      <c r="G61" s="108" t="str">
        <f t="shared" si="14"/>
        <v/>
      </c>
      <c r="H61" s="120"/>
      <c r="I61" s="108" t="str">
        <f t="shared" si="15"/>
        <v/>
      </c>
      <c r="J61" s="186"/>
    </row>
    <row r="62" spans="1:10" s="6" customFormat="1" ht="30" customHeight="1" x14ac:dyDescent="0.25">
      <c r="A62" s="17" t="s">
        <v>61</v>
      </c>
      <c r="B62" s="120"/>
      <c r="C62" s="108" t="str">
        <f t="shared" si="12"/>
        <v/>
      </c>
      <c r="D62" s="120"/>
      <c r="E62" s="108" t="str">
        <f t="shared" si="13"/>
        <v/>
      </c>
      <c r="F62" s="120"/>
      <c r="G62" s="108" t="str">
        <f t="shared" si="14"/>
        <v/>
      </c>
      <c r="H62" s="120"/>
      <c r="I62" s="108" t="str">
        <f t="shared" si="15"/>
        <v/>
      </c>
      <c r="J62" s="186"/>
    </row>
    <row r="63" spans="1:10" s="5" customFormat="1" ht="30" customHeight="1" x14ac:dyDescent="0.25">
      <c r="A63" s="17" t="s">
        <v>23</v>
      </c>
      <c r="B63" s="120"/>
      <c r="C63" s="108" t="str">
        <f t="shared" si="12"/>
        <v/>
      </c>
      <c r="D63" s="120"/>
      <c r="E63" s="108" t="str">
        <f t="shared" si="13"/>
        <v/>
      </c>
      <c r="F63" s="120"/>
      <c r="G63" s="108" t="str">
        <f t="shared" si="14"/>
        <v/>
      </c>
      <c r="H63" s="120"/>
      <c r="I63" s="108" t="str">
        <f t="shared" si="15"/>
        <v/>
      </c>
      <c r="J63" s="186"/>
    </row>
    <row r="64" spans="1:10" s="5" customFormat="1" ht="30" customHeight="1" x14ac:dyDescent="0.25">
      <c r="A64" s="23" t="s">
        <v>24</v>
      </c>
      <c r="B64" s="120"/>
      <c r="C64" s="108" t="str">
        <f t="shared" si="12"/>
        <v/>
      </c>
      <c r="D64" s="120"/>
      <c r="E64" s="108" t="str">
        <f t="shared" si="13"/>
        <v/>
      </c>
      <c r="F64" s="120"/>
      <c r="G64" s="108" t="str">
        <f t="shared" si="14"/>
        <v/>
      </c>
      <c r="H64" s="120"/>
      <c r="I64" s="108" t="str">
        <f t="shared" si="15"/>
        <v/>
      </c>
      <c r="J64" s="186"/>
    </row>
    <row r="65" spans="1:10" s="5" customFormat="1" ht="30" customHeight="1" x14ac:dyDescent="0.25">
      <c r="A65" s="20" t="s">
        <v>62</v>
      </c>
      <c r="B65" s="110">
        <f>SUM(B60:B64)</f>
        <v>0</v>
      </c>
      <c r="C65" s="108" t="str">
        <f t="shared" si="12"/>
        <v/>
      </c>
      <c r="D65" s="110">
        <f>SUM(D60:D64)</f>
        <v>0</v>
      </c>
      <c r="E65" s="108" t="str">
        <f t="shared" si="13"/>
        <v/>
      </c>
      <c r="F65" s="110">
        <f>SUM(F60:F64)</f>
        <v>0</v>
      </c>
      <c r="G65" s="108" t="str">
        <f t="shared" si="14"/>
        <v/>
      </c>
      <c r="H65" s="110">
        <f>SUM(H60:H64)</f>
        <v>0</v>
      </c>
      <c r="I65" s="108" t="str">
        <f t="shared" si="15"/>
        <v/>
      </c>
      <c r="J65" s="186"/>
    </row>
    <row r="66" spans="1:10" s="3" customFormat="1" ht="64.2" customHeight="1" x14ac:dyDescent="0.25">
      <c r="A66" s="54" t="s">
        <v>63</v>
      </c>
      <c r="B66" s="111"/>
      <c r="C66" s="111"/>
      <c r="D66" s="111"/>
      <c r="E66" s="111"/>
      <c r="F66" s="111"/>
      <c r="G66" s="111"/>
      <c r="H66" s="111"/>
      <c r="I66" s="111"/>
      <c r="J66" s="186"/>
    </row>
    <row r="67" spans="1:10" s="5" customFormat="1" ht="25.05" customHeight="1" x14ac:dyDescent="0.25">
      <c r="A67" s="24" t="s">
        <v>27</v>
      </c>
      <c r="B67" s="109"/>
      <c r="C67" s="108" t="str">
        <f t="shared" ref="C67:C86" si="16">IF(B67="","",IF(B67=0,"",(B67/B$6/$A$11)))</f>
        <v/>
      </c>
      <c r="D67" s="109"/>
      <c r="E67" s="108" t="str">
        <f t="shared" ref="E67:E86" si="17">IF(D67="","",IF(D67=0,"",(D67/D$6/$A$11)))</f>
        <v/>
      </c>
      <c r="F67" s="109"/>
      <c r="G67" s="108" t="str">
        <f t="shared" ref="G67:G86" si="18">IF(F67="","",IF(F67=0,"",(F67/F$6/$A$11)))</f>
        <v/>
      </c>
      <c r="H67" s="109"/>
      <c r="I67" s="108" t="str">
        <f t="shared" ref="I67:I86" si="19">IF(H67="","",IF(H67=0,"",(H67/H$6/$A$11)))</f>
        <v/>
      </c>
      <c r="J67" s="186"/>
    </row>
    <row r="68" spans="1:10" s="5" customFormat="1" ht="25.05" customHeight="1" x14ac:dyDescent="0.25">
      <c r="A68" s="24" t="s">
        <v>28</v>
      </c>
      <c r="B68" s="120"/>
      <c r="C68" s="108" t="str">
        <f t="shared" si="16"/>
        <v/>
      </c>
      <c r="D68" s="120"/>
      <c r="E68" s="108" t="str">
        <f t="shared" si="17"/>
        <v/>
      </c>
      <c r="F68" s="120"/>
      <c r="G68" s="108" t="str">
        <f t="shared" si="18"/>
        <v/>
      </c>
      <c r="H68" s="120"/>
      <c r="I68" s="108" t="str">
        <f t="shared" si="19"/>
        <v/>
      </c>
      <c r="J68" s="186"/>
    </row>
    <row r="69" spans="1:10" s="5" customFormat="1" ht="25.05" customHeight="1" x14ac:dyDescent="0.25">
      <c r="A69" s="17" t="s">
        <v>29</v>
      </c>
      <c r="B69" s="120"/>
      <c r="C69" s="108" t="str">
        <f t="shared" si="16"/>
        <v/>
      </c>
      <c r="D69" s="120"/>
      <c r="E69" s="108" t="str">
        <f t="shared" si="17"/>
        <v/>
      </c>
      <c r="F69" s="120"/>
      <c r="G69" s="108" t="str">
        <f t="shared" si="18"/>
        <v/>
      </c>
      <c r="H69" s="120"/>
      <c r="I69" s="108" t="str">
        <f t="shared" si="19"/>
        <v/>
      </c>
      <c r="J69" s="186"/>
    </row>
    <row r="70" spans="1:10" s="5" customFormat="1" ht="25.05" customHeight="1" x14ac:dyDescent="0.25">
      <c r="A70" s="24" t="s">
        <v>30</v>
      </c>
      <c r="B70" s="120"/>
      <c r="C70" s="108" t="str">
        <f t="shared" si="16"/>
        <v/>
      </c>
      <c r="D70" s="120"/>
      <c r="E70" s="108" t="str">
        <f t="shared" si="17"/>
        <v/>
      </c>
      <c r="F70" s="120"/>
      <c r="G70" s="108" t="str">
        <f t="shared" si="18"/>
        <v/>
      </c>
      <c r="H70" s="120"/>
      <c r="I70" s="108" t="str">
        <f t="shared" si="19"/>
        <v/>
      </c>
      <c r="J70" s="186"/>
    </row>
    <row r="71" spans="1:10" s="5" customFormat="1" ht="25.05" customHeight="1" x14ac:dyDescent="0.25">
      <c r="A71" s="24" t="s">
        <v>31</v>
      </c>
      <c r="B71" s="120"/>
      <c r="C71" s="108" t="str">
        <f t="shared" si="16"/>
        <v/>
      </c>
      <c r="D71" s="120"/>
      <c r="E71" s="108" t="str">
        <f t="shared" si="17"/>
        <v/>
      </c>
      <c r="F71" s="120"/>
      <c r="G71" s="108" t="str">
        <f t="shared" si="18"/>
        <v/>
      </c>
      <c r="H71" s="120"/>
      <c r="I71" s="108" t="str">
        <f t="shared" si="19"/>
        <v/>
      </c>
      <c r="J71" s="186"/>
    </row>
    <row r="72" spans="1:10" ht="36.6" customHeight="1" x14ac:dyDescent="0.25">
      <c r="A72" s="24" t="s">
        <v>32</v>
      </c>
      <c r="B72" s="120"/>
      <c r="C72" s="108" t="str">
        <f t="shared" si="16"/>
        <v/>
      </c>
      <c r="D72" s="120"/>
      <c r="E72" s="108" t="str">
        <f t="shared" si="17"/>
        <v/>
      </c>
      <c r="F72" s="120"/>
      <c r="G72" s="108" t="str">
        <f t="shared" si="18"/>
        <v/>
      </c>
      <c r="H72" s="120"/>
      <c r="I72" s="108" t="str">
        <f t="shared" si="19"/>
        <v/>
      </c>
    </row>
    <row r="73" spans="1:10" s="5" customFormat="1" ht="25.05" customHeight="1" x14ac:dyDescent="0.25">
      <c r="A73" s="24" t="s">
        <v>33</v>
      </c>
      <c r="B73" s="120"/>
      <c r="C73" s="108" t="str">
        <f t="shared" si="16"/>
        <v/>
      </c>
      <c r="D73" s="120"/>
      <c r="E73" s="108" t="str">
        <f t="shared" si="17"/>
        <v/>
      </c>
      <c r="F73" s="120"/>
      <c r="G73" s="108" t="str">
        <f t="shared" si="18"/>
        <v/>
      </c>
      <c r="H73" s="120"/>
      <c r="I73" s="108" t="str">
        <f t="shared" si="19"/>
        <v/>
      </c>
      <c r="J73" s="186"/>
    </row>
    <row r="74" spans="1:10" s="5" customFormat="1" ht="31.2" customHeight="1" x14ac:dyDescent="0.25">
      <c r="A74" s="24" t="s">
        <v>34</v>
      </c>
      <c r="B74" s="120"/>
      <c r="C74" s="108" t="str">
        <f t="shared" si="16"/>
        <v/>
      </c>
      <c r="D74" s="120"/>
      <c r="E74" s="108" t="str">
        <f t="shared" si="17"/>
        <v/>
      </c>
      <c r="F74" s="120"/>
      <c r="G74" s="108" t="str">
        <f t="shared" si="18"/>
        <v/>
      </c>
      <c r="H74" s="120"/>
      <c r="I74" s="108" t="str">
        <f t="shared" si="19"/>
        <v/>
      </c>
      <c r="J74" s="186"/>
    </row>
    <row r="75" spans="1:10" s="5" customFormat="1" ht="25.05" customHeight="1" x14ac:dyDescent="0.25">
      <c r="A75" s="24" t="s">
        <v>35</v>
      </c>
      <c r="B75" s="120"/>
      <c r="C75" s="108" t="str">
        <f t="shared" si="16"/>
        <v/>
      </c>
      <c r="D75" s="120"/>
      <c r="E75" s="108" t="str">
        <f t="shared" si="17"/>
        <v/>
      </c>
      <c r="F75" s="120"/>
      <c r="G75" s="108" t="str">
        <f t="shared" si="18"/>
        <v/>
      </c>
      <c r="H75" s="120"/>
      <c r="I75" s="108" t="str">
        <f t="shared" si="19"/>
        <v/>
      </c>
      <c r="J75" s="186"/>
    </row>
    <row r="76" spans="1:10" s="5" customFormat="1" ht="25.05" customHeight="1" x14ac:dyDescent="0.25">
      <c r="A76" s="24" t="s">
        <v>36</v>
      </c>
      <c r="B76" s="120"/>
      <c r="C76" s="108" t="str">
        <f t="shared" si="16"/>
        <v/>
      </c>
      <c r="D76" s="120"/>
      <c r="E76" s="108" t="str">
        <f t="shared" si="17"/>
        <v/>
      </c>
      <c r="F76" s="120"/>
      <c r="G76" s="108" t="str">
        <f t="shared" si="18"/>
        <v/>
      </c>
      <c r="H76" s="120"/>
      <c r="I76" s="108" t="str">
        <f t="shared" si="19"/>
        <v/>
      </c>
      <c r="J76" s="186"/>
    </row>
    <row r="77" spans="1:10" s="5" customFormat="1" ht="33" customHeight="1" x14ac:dyDescent="0.25">
      <c r="A77" s="24" t="s">
        <v>37</v>
      </c>
      <c r="B77" s="120"/>
      <c r="C77" s="108" t="str">
        <f t="shared" si="16"/>
        <v/>
      </c>
      <c r="D77" s="120"/>
      <c r="E77" s="108" t="str">
        <f t="shared" si="17"/>
        <v/>
      </c>
      <c r="F77" s="120"/>
      <c r="G77" s="108" t="str">
        <f t="shared" si="18"/>
        <v/>
      </c>
      <c r="H77" s="120"/>
      <c r="I77" s="108" t="str">
        <f t="shared" si="19"/>
        <v/>
      </c>
      <c r="J77" s="186"/>
    </row>
    <row r="78" spans="1:10" s="5" customFormat="1" ht="34.200000000000003" customHeight="1" x14ac:dyDescent="0.25">
      <c r="A78" s="24" t="s">
        <v>64</v>
      </c>
      <c r="B78" s="120"/>
      <c r="C78" s="108" t="str">
        <f t="shared" si="16"/>
        <v/>
      </c>
      <c r="D78" s="120"/>
      <c r="E78" s="108" t="str">
        <f t="shared" si="17"/>
        <v/>
      </c>
      <c r="F78" s="120"/>
      <c r="G78" s="108" t="str">
        <f t="shared" si="18"/>
        <v/>
      </c>
      <c r="H78" s="120"/>
      <c r="I78" s="108" t="str">
        <f t="shared" si="19"/>
        <v/>
      </c>
      <c r="J78" s="190"/>
    </row>
    <row r="79" spans="1:10" s="5" customFormat="1" ht="25.05" customHeight="1" x14ac:dyDescent="0.25">
      <c r="A79" s="24" t="s">
        <v>38</v>
      </c>
      <c r="B79" s="120"/>
      <c r="C79" s="108" t="str">
        <f t="shared" si="16"/>
        <v/>
      </c>
      <c r="D79" s="120"/>
      <c r="E79" s="108" t="str">
        <f t="shared" si="17"/>
        <v/>
      </c>
      <c r="F79" s="120"/>
      <c r="G79" s="108" t="str">
        <f t="shared" si="18"/>
        <v/>
      </c>
      <c r="H79" s="120"/>
      <c r="I79" s="108" t="str">
        <f t="shared" si="19"/>
        <v/>
      </c>
      <c r="J79" s="186"/>
    </row>
    <row r="80" spans="1:10" s="5" customFormat="1" ht="25.05" customHeight="1" x14ac:dyDescent="0.25">
      <c r="A80" s="17" t="s">
        <v>65</v>
      </c>
      <c r="B80" s="120"/>
      <c r="C80" s="108" t="str">
        <f t="shared" si="16"/>
        <v/>
      </c>
      <c r="D80" s="120"/>
      <c r="E80" s="108" t="str">
        <f t="shared" si="17"/>
        <v/>
      </c>
      <c r="F80" s="120"/>
      <c r="G80" s="108" t="str">
        <f t="shared" si="18"/>
        <v/>
      </c>
      <c r="H80" s="120"/>
      <c r="I80" s="108" t="str">
        <f t="shared" si="19"/>
        <v/>
      </c>
      <c r="J80" s="186"/>
    </row>
    <row r="81" spans="1:10" s="5" customFormat="1" ht="33.6" customHeight="1" x14ac:dyDescent="0.25">
      <c r="A81" s="24" t="s">
        <v>40</v>
      </c>
      <c r="B81" s="120"/>
      <c r="C81" s="108" t="str">
        <f t="shared" si="16"/>
        <v/>
      </c>
      <c r="D81" s="120"/>
      <c r="E81" s="108" t="str">
        <f t="shared" si="17"/>
        <v/>
      </c>
      <c r="F81" s="120"/>
      <c r="G81" s="108" t="str">
        <f t="shared" si="18"/>
        <v/>
      </c>
      <c r="H81" s="120"/>
      <c r="I81" s="108" t="str">
        <f t="shared" si="19"/>
        <v/>
      </c>
      <c r="J81" s="186"/>
    </row>
    <row r="82" spans="1:10" s="6" customFormat="1" ht="25.05" customHeight="1" x14ac:dyDescent="0.25">
      <c r="A82" s="25" t="s">
        <v>41</v>
      </c>
      <c r="B82" s="120"/>
      <c r="C82" s="108" t="str">
        <f t="shared" si="16"/>
        <v/>
      </c>
      <c r="D82" s="120"/>
      <c r="E82" s="108" t="str">
        <f t="shared" si="17"/>
        <v/>
      </c>
      <c r="F82" s="120"/>
      <c r="G82" s="108" t="str">
        <f t="shared" si="18"/>
        <v/>
      </c>
      <c r="H82" s="120"/>
      <c r="I82" s="108" t="str">
        <f t="shared" si="19"/>
        <v/>
      </c>
      <c r="J82" s="186"/>
    </row>
    <row r="83" spans="1:10" s="5" customFormat="1" ht="24.45" customHeight="1" x14ac:dyDescent="0.25">
      <c r="A83" s="21" t="s">
        <v>42</v>
      </c>
      <c r="B83" s="120"/>
      <c r="C83" s="108" t="str">
        <f t="shared" si="16"/>
        <v/>
      </c>
      <c r="D83" s="120"/>
      <c r="E83" s="108" t="str">
        <f t="shared" si="17"/>
        <v/>
      </c>
      <c r="F83" s="120"/>
      <c r="G83" s="108" t="str">
        <f t="shared" si="18"/>
        <v/>
      </c>
      <c r="H83" s="120"/>
      <c r="I83" s="108" t="str">
        <f t="shared" si="19"/>
        <v/>
      </c>
      <c r="J83" s="186"/>
    </row>
    <row r="84" spans="1:10" s="5" customFormat="1" ht="32.4" customHeight="1" x14ac:dyDescent="0.25">
      <c r="A84" s="26" t="s">
        <v>66</v>
      </c>
      <c r="B84" s="121">
        <f>SUM(B67:B83)</f>
        <v>0</v>
      </c>
      <c r="C84" s="108" t="str">
        <f t="shared" si="16"/>
        <v/>
      </c>
      <c r="D84" s="121">
        <f>SUM(D67:D83)</f>
        <v>0</v>
      </c>
      <c r="E84" s="108" t="str">
        <f t="shared" si="17"/>
        <v/>
      </c>
      <c r="F84" s="121">
        <f>SUM(F67:F83)</f>
        <v>0</v>
      </c>
      <c r="G84" s="108" t="str">
        <f t="shared" si="18"/>
        <v/>
      </c>
      <c r="H84" s="121">
        <f>SUM(H67:H83)</f>
        <v>0</v>
      </c>
      <c r="I84" s="108" t="str">
        <f t="shared" si="19"/>
        <v/>
      </c>
      <c r="J84" s="186"/>
    </row>
    <row r="85" spans="1:10" s="5" customFormat="1" ht="32.4" customHeight="1" x14ac:dyDescent="0.25">
      <c r="A85" s="55" t="s">
        <v>67</v>
      </c>
      <c r="B85" s="120"/>
      <c r="C85" s="108" t="str">
        <f t="shared" si="16"/>
        <v/>
      </c>
      <c r="D85" s="120"/>
      <c r="E85" s="108" t="str">
        <f t="shared" si="17"/>
        <v/>
      </c>
      <c r="F85" s="122"/>
      <c r="G85" s="108" t="str">
        <f t="shared" si="18"/>
        <v/>
      </c>
      <c r="H85" s="122"/>
      <c r="I85" s="108" t="str">
        <f t="shared" si="19"/>
        <v/>
      </c>
      <c r="J85" s="186"/>
    </row>
    <row r="86" spans="1:10" s="8" customFormat="1" ht="32.4" customHeight="1" x14ac:dyDescent="0.25">
      <c r="A86" s="26" t="s">
        <v>68</v>
      </c>
      <c r="B86" s="121">
        <f>SUM(B84:B85)</f>
        <v>0</v>
      </c>
      <c r="C86" s="108" t="str">
        <f t="shared" si="16"/>
        <v/>
      </c>
      <c r="D86" s="121">
        <f>SUM(D84:D85)</f>
        <v>0</v>
      </c>
      <c r="E86" s="108" t="str">
        <f t="shared" si="17"/>
        <v/>
      </c>
      <c r="F86" s="121">
        <f>SUM(F84:F85)</f>
        <v>0</v>
      </c>
      <c r="G86" s="108" t="str">
        <f t="shared" si="18"/>
        <v/>
      </c>
      <c r="H86" s="121">
        <f>SUM(H84:H85)</f>
        <v>0</v>
      </c>
      <c r="I86" s="108" t="str">
        <f t="shared" si="19"/>
        <v/>
      </c>
      <c r="J86" s="186"/>
    </row>
    <row r="87" spans="1:10" s="5" customFormat="1" ht="25.05" customHeight="1" x14ac:dyDescent="0.25">
      <c r="A87" s="54" t="s">
        <v>69</v>
      </c>
      <c r="B87" s="111"/>
      <c r="C87" s="111"/>
      <c r="D87" s="111"/>
      <c r="E87" s="111"/>
      <c r="F87" s="111"/>
      <c r="G87" s="111"/>
      <c r="H87" s="111"/>
      <c r="I87" s="111"/>
      <c r="J87" s="186"/>
    </row>
    <row r="88" spans="1:10" s="5" customFormat="1" ht="31.2" customHeight="1" x14ac:dyDescent="0.25">
      <c r="A88" s="17" t="s">
        <v>45</v>
      </c>
      <c r="B88" s="114"/>
      <c r="C88" s="108" t="str">
        <f>IF(B88="","",IF(B88=0,"",(B88/B$6/$A$11)))</f>
        <v/>
      </c>
      <c r="D88" s="114"/>
      <c r="E88" s="108" t="str">
        <f>IF(D88="","",IF(D88=0,"",(D88/D$6/$A$11)))</f>
        <v/>
      </c>
      <c r="F88" s="114"/>
      <c r="G88" s="108" t="str">
        <f>IF(F88="","",IF(F88=0,"",(F88/F$6/$A$11)))</f>
        <v/>
      </c>
      <c r="H88" s="114"/>
      <c r="I88" s="108" t="str">
        <f>IF(H88="","",IF(H88=0,"",(H88/H$6/$A$11)))</f>
        <v/>
      </c>
      <c r="J88" s="186"/>
    </row>
    <row r="89" spans="1:10" s="5" customFormat="1" ht="31.2" customHeight="1" x14ac:dyDescent="0.25">
      <c r="A89" s="17" t="s">
        <v>46</v>
      </c>
      <c r="B89" s="114"/>
      <c r="C89" s="108" t="str">
        <f>IF(B89="","",IF(B89=0,"",(B89/B$6/$A$11)))</f>
        <v/>
      </c>
      <c r="D89" s="114"/>
      <c r="E89" s="108" t="str">
        <f>IF(D89="","",IF(D89=0,"",(D89/D$6/$A$11)))</f>
        <v/>
      </c>
      <c r="F89" s="114"/>
      <c r="G89" s="108" t="str">
        <f>IF(F89="","",IF(F89=0,"",(F89/F$6/$A$11)))</f>
        <v/>
      </c>
      <c r="H89" s="114"/>
      <c r="I89" s="108" t="str">
        <f>IF(H89="","",IF(H89=0,"",(H89/H$6/$A$11)))</f>
        <v/>
      </c>
      <c r="J89" s="186"/>
    </row>
    <row r="90" spans="1:10" s="5" customFormat="1" ht="31.2" customHeight="1" x14ac:dyDescent="0.25">
      <c r="A90" s="21" t="s">
        <v>47</v>
      </c>
      <c r="B90" s="114"/>
      <c r="C90" s="108" t="str">
        <f>IF(B90="","",IF(B90=0,"",(B90/B$6/$A$11)))</f>
        <v/>
      </c>
      <c r="D90" s="114"/>
      <c r="E90" s="108" t="str">
        <f>IF(D90="","",IF(D90=0,"",(D90/D$6/$A$11)))</f>
        <v/>
      </c>
      <c r="F90" s="114"/>
      <c r="G90" s="108" t="str">
        <f>IF(F90="","",IF(F90=0,"",(F90/F$6/$A$11)))</f>
        <v/>
      </c>
      <c r="H90" s="114"/>
      <c r="I90" s="108" t="str">
        <f>IF(H90="","",IF(H90=0,"",(H90/H$6/$A$11)))</f>
        <v/>
      </c>
      <c r="J90" s="186"/>
    </row>
    <row r="91" spans="1:10" s="5" customFormat="1" ht="25.05" customHeight="1" x14ac:dyDescent="0.25">
      <c r="A91" s="22" t="s">
        <v>48</v>
      </c>
      <c r="B91" s="110">
        <f>SUM(B88:B90)</f>
        <v>0</v>
      </c>
      <c r="C91" s="108" t="str">
        <f>IF(B91="","",IF(B91=0,"",(B91/B$6/$A$11)))</f>
        <v/>
      </c>
      <c r="D91" s="110">
        <f>SUM(D88:D90)</f>
        <v>0</v>
      </c>
      <c r="E91" s="108" t="str">
        <f>IF(D91="","",IF(D91=0,"",(D91/D$6/$A$11)))</f>
        <v/>
      </c>
      <c r="F91" s="110">
        <f>SUM(F88:F90)</f>
        <v>0</v>
      </c>
      <c r="G91" s="108" t="str">
        <f>IF(F91="","",IF(F91=0,"",(F91/F$6/$A$11)))</f>
        <v/>
      </c>
      <c r="H91" s="110">
        <f>SUM(H88:H90)</f>
        <v>0</v>
      </c>
      <c r="I91" s="108" t="str">
        <f>IF(H91="","",IF(H91=0,"",(H91/H$6/$A$11)))</f>
        <v/>
      </c>
      <c r="J91" s="186"/>
    </row>
    <row r="92" spans="1:10" ht="33" customHeight="1" x14ac:dyDescent="0.25">
      <c r="A92" s="93" t="s">
        <v>70</v>
      </c>
      <c r="B92" s="111"/>
      <c r="C92" s="111"/>
      <c r="D92" s="111"/>
      <c r="E92" s="111"/>
      <c r="F92" s="111"/>
      <c r="G92" s="111"/>
      <c r="H92" s="111"/>
      <c r="I92" s="111"/>
    </row>
    <row r="93" spans="1:10" s="5" customFormat="1" ht="32.4" customHeight="1" x14ac:dyDescent="0.25">
      <c r="A93" s="192" t="s">
        <v>382</v>
      </c>
      <c r="B93" s="195"/>
      <c r="C93" s="108" t="str">
        <f t="shared" ref="C93:C104" si="20">IF(B93="","",IF(B93=0,"",(B93/B$6/$A$11)))</f>
        <v/>
      </c>
      <c r="D93" s="196"/>
      <c r="E93" s="108" t="str">
        <f t="shared" ref="E93:E104" si="21">IF(D93="","",IF(D93=0,"",(D93/D$6/$A$11)))</f>
        <v/>
      </c>
      <c r="F93" s="196"/>
      <c r="G93" s="108" t="str">
        <f t="shared" ref="G93:G104" si="22">IF(F93="","",IF(F93=0,"",(F93/F$6/$A$11)))</f>
        <v/>
      </c>
      <c r="H93" s="195"/>
      <c r="I93" s="108" t="str">
        <f t="shared" ref="I93:I104" si="23">IF(H93="","",IF(H93=0,"",(H93/H$6/$A$11)))</f>
        <v/>
      </c>
      <c r="J93" s="197"/>
    </row>
    <row r="94" spans="1:10" s="5" customFormat="1" ht="32.4" customHeight="1" x14ac:dyDescent="0.25">
      <c r="A94" s="17" t="s">
        <v>50</v>
      </c>
      <c r="B94" s="195"/>
      <c r="C94" s="108" t="str">
        <f t="shared" si="20"/>
        <v/>
      </c>
      <c r="D94" s="196"/>
      <c r="E94" s="108" t="str">
        <f t="shared" si="21"/>
        <v/>
      </c>
      <c r="F94" s="196"/>
      <c r="G94" s="108" t="str">
        <f t="shared" si="22"/>
        <v/>
      </c>
      <c r="H94" s="195"/>
      <c r="I94" s="108" t="str">
        <f t="shared" si="23"/>
        <v/>
      </c>
      <c r="J94" s="197"/>
    </row>
    <row r="95" spans="1:10" s="5" customFormat="1" ht="32.4" customHeight="1" x14ac:dyDescent="0.25">
      <c r="A95" s="17" t="s">
        <v>51</v>
      </c>
      <c r="B95" s="114"/>
      <c r="C95" s="108" t="str">
        <f t="shared" si="20"/>
        <v/>
      </c>
      <c r="D95" s="114"/>
      <c r="E95" s="108" t="str">
        <f t="shared" si="21"/>
        <v/>
      </c>
      <c r="F95" s="114"/>
      <c r="G95" s="108" t="str">
        <f t="shared" si="22"/>
        <v/>
      </c>
      <c r="H95" s="114"/>
      <c r="I95" s="108" t="str">
        <f t="shared" si="23"/>
        <v/>
      </c>
      <c r="J95" s="186"/>
    </row>
    <row r="96" spans="1:10" s="5" customFormat="1" ht="32.4" customHeight="1" x14ac:dyDescent="0.25">
      <c r="A96" s="17" t="s">
        <v>52</v>
      </c>
      <c r="B96" s="114"/>
      <c r="C96" s="108" t="str">
        <f t="shared" si="20"/>
        <v/>
      </c>
      <c r="D96" s="114"/>
      <c r="E96" s="108" t="str">
        <f t="shared" si="21"/>
        <v/>
      </c>
      <c r="F96" s="114"/>
      <c r="G96" s="108" t="str">
        <f t="shared" si="22"/>
        <v/>
      </c>
      <c r="H96" s="114"/>
      <c r="I96" s="108" t="str">
        <f t="shared" si="23"/>
        <v/>
      </c>
      <c r="J96" s="186"/>
    </row>
    <row r="97" spans="1:10" s="5" customFormat="1" ht="32.4" customHeight="1" x14ac:dyDescent="0.25">
      <c r="A97" s="21" t="s">
        <v>53</v>
      </c>
      <c r="B97" s="114"/>
      <c r="C97" s="108" t="str">
        <f t="shared" si="20"/>
        <v/>
      </c>
      <c r="D97" s="114"/>
      <c r="E97" s="108" t="str">
        <f t="shared" si="21"/>
        <v/>
      </c>
      <c r="F97" s="114"/>
      <c r="G97" s="108" t="str">
        <f t="shared" si="22"/>
        <v/>
      </c>
      <c r="H97" s="114"/>
      <c r="I97" s="108" t="str">
        <f t="shared" si="23"/>
        <v/>
      </c>
      <c r="J97" s="186"/>
    </row>
    <row r="98" spans="1:10" s="5" customFormat="1" ht="36" customHeight="1" x14ac:dyDescent="0.25">
      <c r="A98" s="26" t="s">
        <v>71</v>
      </c>
      <c r="B98" s="121">
        <f>SUM(B93:B97)</f>
        <v>0</v>
      </c>
      <c r="C98" s="108" t="str">
        <f t="shared" si="20"/>
        <v/>
      </c>
      <c r="D98" s="121">
        <f>SUM(D93:D97)</f>
        <v>0</v>
      </c>
      <c r="E98" s="108" t="str">
        <f t="shared" si="21"/>
        <v/>
      </c>
      <c r="F98" s="121">
        <f>SUM(F93:F97)</f>
        <v>0</v>
      </c>
      <c r="G98" s="108" t="str">
        <f t="shared" si="22"/>
        <v/>
      </c>
      <c r="H98" s="121">
        <f>SUM(H93:H97)</f>
        <v>0</v>
      </c>
      <c r="I98" s="108" t="str">
        <f t="shared" si="23"/>
        <v/>
      </c>
      <c r="J98" s="186"/>
    </row>
    <row r="99" spans="1:10" s="5" customFormat="1" ht="37.049999999999997" customHeight="1" x14ac:dyDescent="0.25">
      <c r="A99" s="55" t="s">
        <v>67</v>
      </c>
      <c r="B99" s="120"/>
      <c r="C99" s="108" t="str">
        <f t="shared" si="20"/>
        <v/>
      </c>
      <c r="D99" s="120"/>
      <c r="E99" s="108" t="str">
        <f t="shared" si="21"/>
        <v/>
      </c>
      <c r="F99" s="122"/>
      <c r="G99" s="108" t="str">
        <f t="shared" si="22"/>
        <v/>
      </c>
      <c r="H99" s="122"/>
      <c r="I99" s="108" t="str">
        <f t="shared" si="23"/>
        <v/>
      </c>
      <c r="J99" s="186"/>
    </row>
    <row r="100" spans="1:10" s="5" customFormat="1" ht="32.4" customHeight="1" x14ac:dyDescent="0.25">
      <c r="A100" s="26" t="s">
        <v>72</v>
      </c>
      <c r="B100" s="121">
        <f>SUM(B98:B99)</f>
        <v>0</v>
      </c>
      <c r="C100" s="108" t="str">
        <f t="shared" si="20"/>
        <v/>
      </c>
      <c r="D100" s="121">
        <f>SUM(D98:D99)</f>
        <v>0</v>
      </c>
      <c r="E100" s="108" t="str">
        <f t="shared" si="21"/>
        <v/>
      </c>
      <c r="F100" s="121">
        <f>SUM(F98:F99)</f>
        <v>0</v>
      </c>
      <c r="G100" s="108" t="str">
        <f t="shared" si="22"/>
        <v/>
      </c>
      <c r="H100" s="121">
        <f>SUM(H98:H99)</f>
        <v>0</v>
      </c>
      <c r="I100" s="108" t="str">
        <f t="shared" si="23"/>
        <v/>
      </c>
      <c r="J100" s="186"/>
    </row>
    <row r="101" spans="1:10" s="5" customFormat="1" ht="33" customHeight="1" thickBot="1" x14ac:dyDescent="0.3">
      <c r="A101" s="150" t="s">
        <v>73</v>
      </c>
      <c r="B101" s="151">
        <f>B86+B100</f>
        <v>0</v>
      </c>
      <c r="C101" s="117" t="str">
        <f t="shared" si="20"/>
        <v/>
      </c>
      <c r="D101" s="151">
        <f>D86+D100</f>
        <v>0</v>
      </c>
      <c r="E101" s="117" t="str">
        <f t="shared" si="21"/>
        <v/>
      </c>
      <c r="F101" s="151">
        <f>F86+F100</f>
        <v>0</v>
      </c>
      <c r="G101" s="117" t="str">
        <f t="shared" si="22"/>
        <v/>
      </c>
      <c r="H101" s="151">
        <f>H86+H100</f>
        <v>0</v>
      </c>
      <c r="I101" s="117" t="str">
        <f t="shared" si="23"/>
        <v/>
      </c>
      <c r="J101" s="186"/>
    </row>
    <row r="102" spans="1:10" s="5" customFormat="1" ht="36.450000000000003" customHeight="1" thickTop="1" x14ac:dyDescent="0.25">
      <c r="A102" s="94" t="s">
        <v>74</v>
      </c>
      <c r="B102" s="153">
        <f>B65+B91-B101</f>
        <v>0</v>
      </c>
      <c r="C102" s="118" t="str">
        <f t="shared" si="20"/>
        <v/>
      </c>
      <c r="D102" s="153">
        <f>D65+D91-D101</f>
        <v>0</v>
      </c>
      <c r="E102" s="118" t="str">
        <f t="shared" si="21"/>
        <v/>
      </c>
      <c r="F102" s="153">
        <f>F65+F91-F101</f>
        <v>0</v>
      </c>
      <c r="G102" s="118" t="str">
        <f t="shared" si="22"/>
        <v/>
      </c>
      <c r="H102" s="153">
        <f>H65+H91-H101</f>
        <v>0</v>
      </c>
      <c r="I102" s="118" t="str">
        <f t="shared" si="23"/>
        <v/>
      </c>
      <c r="J102" s="186"/>
    </row>
    <row r="103" spans="1:10" s="5" customFormat="1" ht="35.549999999999997" customHeight="1" x14ac:dyDescent="0.25">
      <c r="A103" s="92" t="s">
        <v>75</v>
      </c>
      <c r="B103" s="109"/>
      <c r="C103" s="108" t="str">
        <f t="shared" si="20"/>
        <v/>
      </c>
      <c r="D103" s="109"/>
      <c r="E103" s="108" t="str">
        <f t="shared" si="21"/>
        <v/>
      </c>
      <c r="F103" s="109"/>
      <c r="G103" s="108" t="str">
        <f t="shared" si="22"/>
        <v/>
      </c>
      <c r="H103" s="109"/>
      <c r="I103" s="108" t="str">
        <f t="shared" si="23"/>
        <v/>
      </c>
      <c r="J103" s="186"/>
    </row>
    <row r="104" spans="1:10" s="5" customFormat="1" ht="35.4" customHeight="1" x14ac:dyDescent="0.25">
      <c r="A104" s="92" t="s">
        <v>76</v>
      </c>
      <c r="B104" s="154">
        <f>SUM(B102:B103)</f>
        <v>0</v>
      </c>
      <c r="C104" s="108" t="str">
        <f t="shared" si="20"/>
        <v/>
      </c>
      <c r="D104" s="154">
        <f>SUM(D102:D103)</f>
        <v>0</v>
      </c>
      <c r="E104" s="108" t="str">
        <f t="shared" si="21"/>
        <v/>
      </c>
      <c r="F104" s="154">
        <f>SUM(F102:F103)</f>
        <v>0</v>
      </c>
      <c r="G104" s="108" t="str">
        <f t="shared" si="22"/>
        <v/>
      </c>
      <c r="H104" s="154">
        <f>SUM(H102:H103)</f>
        <v>0</v>
      </c>
      <c r="I104" s="108" t="str">
        <f t="shared" si="23"/>
        <v/>
      </c>
      <c r="J104" s="186"/>
    </row>
    <row r="105" spans="1:10" s="8" customFormat="1" ht="72" customHeight="1" thickBot="1" x14ac:dyDescent="0.35">
      <c r="A105" s="73" t="s">
        <v>77</v>
      </c>
      <c r="B105" s="119"/>
      <c r="C105" s="119" t="str">
        <f>IF(B105="","",IF(B105=0,"",(B105/$D$7/12)))</f>
        <v/>
      </c>
      <c r="D105" s="119"/>
      <c r="E105" s="119" t="str">
        <f>IF(D105="","",IF(D105=0,"",(D105/#REF!/12)))</f>
        <v/>
      </c>
      <c r="F105" s="119"/>
      <c r="G105" s="119" t="str">
        <f>IF(F105="","",IF(F105=0,"",(F105/$A$7/12)))</f>
        <v/>
      </c>
      <c r="H105" s="119"/>
      <c r="I105" s="119" t="str">
        <f>IF(H105="","",IF(H105=0,"",(H105/$A$7/12)))</f>
        <v/>
      </c>
      <c r="J105" s="186"/>
    </row>
    <row r="106" spans="1:10" s="9" customFormat="1" ht="37.200000000000003" customHeight="1" thickTop="1" x14ac:dyDescent="0.25">
      <c r="A106" s="56" t="s">
        <v>78</v>
      </c>
      <c r="B106" s="123"/>
      <c r="C106" s="111"/>
      <c r="D106" s="123"/>
      <c r="E106" s="111"/>
      <c r="F106" s="123"/>
      <c r="G106" s="111"/>
      <c r="H106" s="123"/>
      <c r="I106" s="111"/>
      <c r="J106" s="186"/>
    </row>
    <row r="107" spans="1:10" s="9" customFormat="1" ht="36.6" customHeight="1" x14ac:dyDescent="0.25">
      <c r="A107" s="17" t="s">
        <v>79</v>
      </c>
      <c r="B107" s="109"/>
      <c r="C107" s="108" t="str">
        <f>IF(B107="","",IF(B107=0,"",(B107/B$6/$A$11)))</f>
        <v/>
      </c>
      <c r="D107" s="109"/>
      <c r="E107" s="108" t="str">
        <f>IF(D107="","",IF(D107=0,"",(D107/D$6/$A$11)))</f>
        <v/>
      </c>
      <c r="F107" s="109"/>
      <c r="G107" s="108" t="str">
        <f>IF(F107="","",IF(F107=0,"",(F107/F$6/$A$11)))</f>
        <v/>
      </c>
      <c r="H107" s="109"/>
      <c r="I107" s="108" t="str">
        <f>IF(H107="","",IF(H107=0,"",(H107/H$6/$A$11)))</f>
        <v/>
      </c>
      <c r="J107" s="190"/>
    </row>
    <row r="108" spans="1:10" s="9" customFormat="1" ht="36.6" customHeight="1" x14ac:dyDescent="0.25">
      <c r="A108" s="17" t="s">
        <v>80</v>
      </c>
      <c r="B108" s="109"/>
      <c r="C108" s="108" t="str">
        <f>IF(B108="","",IF(B108=0,"",(B108/B$6/$A$11)))</f>
        <v/>
      </c>
      <c r="D108" s="109"/>
      <c r="E108" s="108" t="str">
        <f>IF(D108="","",IF(D108=0,"",(D108/D$6/$A$11)))</f>
        <v/>
      </c>
      <c r="F108" s="109"/>
      <c r="G108" s="108" t="str">
        <f>IF(F108="","",IF(F108=0,"",(F108/F$6/$A$11)))</f>
        <v/>
      </c>
      <c r="H108" s="109"/>
      <c r="I108" s="108" t="str">
        <f>IF(H108="","",IF(H108=0,"",(H108/H$6/$A$11)))</f>
        <v/>
      </c>
      <c r="J108" s="186"/>
    </row>
    <row r="109" spans="1:10" s="9" customFormat="1" ht="36.6" customHeight="1" x14ac:dyDescent="0.25">
      <c r="A109" s="27" t="s">
        <v>81</v>
      </c>
      <c r="B109" s="109"/>
      <c r="C109" s="108" t="str">
        <f>IF(B109="","",IF(B109=0,"",(B109/B$6/$A$11)))</f>
        <v/>
      </c>
      <c r="D109" s="109"/>
      <c r="E109" s="108" t="str">
        <f>IF(D109="","",IF(D109=0,"",(D109/D$6/$A$11)))</f>
        <v/>
      </c>
      <c r="F109" s="109"/>
      <c r="G109" s="108" t="str">
        <f>IF(F109="","",IF(F109=0,"",(F109/F$6/$A$11)))</f>
        <v/>
      </c>
      <c r="H109" s="109"/>
      <c r="I109" s="108" t="str">
        <f>IF(H109="","",IF(H109=0,"",(H109/H$6/$A$11)))</f>
        <v/>
      </c>
      <c r="J109" s="186"/>
    </row>
    <row r="110" spans="1:10" s="9" customFormat="1" ht="36.6" customHeight="1" x14ac:dyDescent="0.25">
      <c r="A110" s="22" t="s">
        <v>82</v>
      </c>
      <c r="B110" s="110">
        <f>SUM(B107:B109)</f>
        <v>0</v>
      </c>
      <c r="C110" s="108" t="str">
        <f>IF(B110="","",IF(B110=0,"",(B110/B$6/$A$11)))</f>
        <v/>
      </c>
      <c r="D110" s="110">
        <f>SUM(D107:D109)</f>
        <v>0</v>
      </c>
      <c r="E110" s="108" t="str">
        <f>IF(D110="","",IF(D110=0,"",(D110/D$6/$A$11)))</f>
        <v/>
      </c>
      <c r="F110" s="110">
        <f>SUM(F107:F109)</f>
        <v>0</v>
      </c>
      <c r="G110" s="108" t="str">
        <f>IF(F110="","",IF(F110=0,"",(F110/F$6/$A$11)))</f>
        <v/>
      </c>
      <c r="H110" s="110">
        <f>SUM(H107:H109)</f>
        <v>0</v>
      </c>
      <c r="I110" s="108" t="str">
        <f>IF(H110="","",IF(H110=0,"",(H110/H$6/$A$11)))</f>
        <v/>
      </c>
      <c r="J110" s="186"/>
    </row>
    <row r="111" spans="1:10" s="9" customFormat="1" ht="37.5" customHeight="1" x14ac:dyDescent="0.25">
      <c r="A111" s="58" t="s">
        <v>83</v>
      </c>
      <c r="B111" s="111"/>
      <c r="C111" s="111"/>
      <c r="D111" s="111"/>
      <c r="E111" s="111"/>
      <c r="F111" s="111"/>
      <c r="G111" s="111"/>
      <c r="H111" s="111"/>
      <c r="I111" s="111"/>
      <c r="J111" s="186"/>
    </row>
    <row r="112" spans="1:10" s="10" customFormat="1" ht="31.8" customHeight="1" x14ac:dyDescent="0.25">
      <c r="A112" s="17" t="s">
        <v>84</v>
      </c>
      <c r="B112" s="120"/>
      <c r="C112" s="108" t="str">
        <f t="shared" ref="C112:C121" si="24">IF(B112="","",IF(B112=0,"",(B112/B$6/$A$11)))</f>
        <v/>
      </c>
      <c r="D112" s="120"/>
      <c r="E112" s="108" t="str">
        <f t="shared" ref="E112:E121" si="25">IF(D112="","",IF(D112=0,"",(D112/D$6/$A$11)))</f>
        <v/>
      </c>
      <c r="F112" s="120"/>
      <c r="G112" s="108" t="str">
        <f t="shared" ref="G112:G121" si="26">IF(F112="","",IF(F112=0,"",(F112/F$6/$A$11)))</f>
        <v/>
      </c>
      <c r="H112" s="120"/>
      <c r="I112" s="108" t="str">
        <f t="shared" ref="I112:I121" si="27">IF(H112="","",IF(H112=0,"",(H112/H$6/$A$11)))</f>
        <v/>
      </c>
      <c r="J112" s="186"/>
    </row>
    <row r="113" spans="1:10" s="3" customFormat="1" ht="31.8" customHeight="1" x14ac:dyDescent="0.25">
      <c r="A113" s="17" t="s">
        <v>85</v>
      </c>
      <c r="B113" s="120"/>
      <c r="C113" s="108" t="str">
        <f t="shared" si="24"/>
        <v/>
      </c>
      <c r="D113" s="120"/>
      <c r="E113" s="108" t="str">
        <f t="shared" si="25"/>
        <v/>
      </c>
      <c r="F113" s="120"/>
      <c r="G113" s="108" t="str">
        <f t="shared" si="26"/>
        <v/>
      </c>
      <c r="H113" s="120"/>
      <c r="I113" s="108" t="str">
        <f t="shared" si="27"/>
        <v/>
      </c>
      <c r="J113" s="186"/>
    </row>
    <row r="114" spans="1:10" s="5" customFormat="1" ht="31.8" customHeight="1" x14ac:dyDescent="0.25">
      <c r="A114" s="17" t="s">
        <v>40</v>
      </c>
      <c r="B114" s="120"/>
      <c r="C114" s="108" t="str">
        <f t="shared" si="24"/>
        <v/>
      </c>
      <c r="D114" s="120"/>
      <c r="E114" s="108" t="str">
        <f t="shared" si="25"/>
        <v/>
      </c>
      <c r="F114" s="120"/>
      <c r="G114" s="108" t="str">
        <f t="shared" si="26"/>
        <v/>
      </c>
      <c r="H114" s="120"/>
      <c r="I114" s="108" t="str">
        <f t="shared" si="27"/>
        <v/>
      </c>
      <c r="J114" s="186"/>
    </row>
    <row r="115" spans="1:10" s="5" customFormat="1" ht="31.8" customHeight="1" x14ac:dyDescent="0.25">
      <c r="A115" s="27" t="s">
        <v>86</v>
      </c>
      <c r="B115" s="120"/>
      <c r="C115" s="108" t="str">
        <f t="shared" si="24"/>
        <v/>
      </c>
      <c r="D115" s="120"/>
      <c r="E115" s="108" t="str">
        <f t="shared" si="25"/>
        <v/>
      </c>
      <c r="F115" s="120"/>
      <c r="G115" s="108" t="str">
        <f t="shared" si="26"/>
        <v/>
      </c>
      <c r="H115" s="120"/>
      <c r="I115" s="108" t="str">
        <f t="shared" si="27"/>
        <v/>
      </c>
      <c r="J115" s="186"/>
    </row>
    <row r="116" spans="1:10" s="5" customFormat="1" ht="34.200000000000003" customHeight="1" x14ac:dyDescent="0.25">
      <c r="A116" s="26" t="s">
        <v>87</v>
      </c>
      <c r="B116" s="121">
        <f>SUM(B112:B115)</f>
        <v>0</v>
      </c>
      <c r="C116" s="108" t="str">
        <f t="shared" si="24"/>
        <v/>
      </c>
      <c r="D116" s="121">
        <f>SUM(D112:D115)</f>
        <v>0</v>
      </c>
      <c r="E116" s="108" t="str">
        <f t="shared" si="25"/>
        <v/>
      </c>
      <c r="F116" s="121">
        <f>SUM(F112:F115)</f>
        <v>0</v>
      </c>
      <c r="G116" s="108" t="str">
        <f t="shared" si="26"/>
        <v/>
      </c>
      <c r="H116" s="121">
        <f>SUM(H112:H115)</f>
        <v>0</v>
      </c>
      <c r="I116" s="108" t="str">
        <f t="shared" si="27"/>
        <v/>
      </c>
      <c r="J116" s="190"/>
    </row>
    <row r="117" spans="1:10" ht="36.6" customHeight="1" x14ac:dyDescent="0.25">
      <c r="A117" s="55" t="s">
        <v>67</v>
      </c>
      <c r="B117" s="120"/>
      <c r="C117" s="113" t="str">
        <f t="shared" si="24"/>
        <v/>
      </c>
      <c r="D117" s="120"/>
      <c r="E117" s="113" t="str">
        <f t="shared" si="25"/>
        <v/>
      </c>
      <c r="F117" s="120"/>
      <c r="G117" s="113" t="str">
        <f t="shared" si="26"/>
        <v/>
      </c>
      <c r="H117" s="120"/>
      <c r="I117" s="113" t="str">
        <f t="shared" si="27"/>
        <v/>
      </c>
    </row>
    <row r="118" spans="1:10" s="5" customFormat="1" ht="43.8" customHeight="1" thickBot="1" x14ac:dyDescent="0.3">
      <c r="A118" s="100" t="s">
        <v>88</v>
      </c>
      <c r="B118" s="116">
        <f>SUM(B116:B117)</f>
        <v>0</v>
      </c>
      <c r="C118" s="117" t="str">
        <f t="shared" si="24"/>
        <v/>
      </c>
      <c r="D118" s="116">
        <f>SUM(D116:D117)</f>
        <v>0</v>
      </c>
      <c r="E118" s="117" t="str">
        <f t="shared" si="25"/>
        <v/>
      </c>
      <c r="F118" s="116">
        <f>SUM(F116:F117)</f>
        <v>0</v>
      </c>
      <c r="G118" s="117" t="str">
        <f t="shared" si="26"/>
        <v/>
      </c>
      <c r="H118" s="116">
        <f>SUM(H116:H117)</f>
        <v>0</v>
      </c>
      <c r="I118" s="117" t="str">
        <f t="shared" si="27"/>
        <v/>
      </c>
      <c r="J118" s="186"/>
    </row>
    <row r="119" spans="1:10" s="5" customFormat="1" ht="43.8" customHeight="1" thickTop="1" x14ac:dyDescent="0.25">
      <c r="A119" s="95" t="s">
        <v>89</v>
      </c>
      <c r="B119" s="153">
        <f>B110-B118</f>
        <v>0</v>
      </c>
      <c r="C119" s="118" t="str">
        <f t="shared" si="24"/>
        <v/>
      </c>
      <c r="D119" s="153">
        <f>D110-D118</f>
        <v>0</v>
      </c>
      <c r="E119" s="118" t="str">
        <f t="shared" si="25"/>
        <v/>
      </c>
      <c r="F119" s="153">
        <f>F110-F118</f>
        <v>0</v>
      </c>
      <c r="G119" s="118" t="str">
        <f t="shared" si="26"/>
        <v/>
      </c>
      <c r="H119" s="153">
        <f>H110-H118</f>
        <v>0</v>
      </c>
      <c r="I119" s="118" t="str">
        <f t="shared" si="27"/>
        <v/>
      </c>
      <c r="J119" s="186"/>
    </row>
    <row r="120" spans="1:10" s="5" customFormat="1" ht="43.8" customHeight="1" x14ac:dyDescent="0.25">
      <c r="A120" s="91" t="s">
        <v>90</v>
      </c>
      <c r="B120" s="109"/>
      <c r="C120" s="108" t="str">
        <f t="shared" si="24"/>
        <v/>
      </c>
      <c r="D120" s="109"/>
      <c r="E120" s="108" t="str">
        <f t="shared" si="25"/>
        <v/>
      </c>
      <c r="F120" s="109"/>
      <c r="G120" s="108" t="str">
        <f t="shared" si="26"/>
        <v/>
      </c>
      <c r="H120" s="109"/>
      <c r="I120" s="108" t="str">
        <f t="shared" si="27"/>
        <v/>
      </c>
      <c r="J120" s="186"/>
    </row>
    <row r="121" spans="1:10" s="6" customFormat="1" ht="43.8" customHeight="1" x14ac:dyDescent="0.25">
      <c r="A121" s="91" t="s">
        <v>91</v>
      </c>
      <c r="B121" s="154">
        <f>SUM(B119:B120)</f>
        <v>0</v>
      </c>
      <c r="C121" s="108" t="str">
        <f t="shared" si="24"/>
        <v/>
      </c>
      <c r="D121" s="154">
        <f>SUM(D119:D120)</f>
        <v>0</v>
      </c>
      <c r="E121" s="108" t="str">
        <f t="shared" si="25"/>
        <v/>
      </c>
      <c r="F121" s="154">
        <f>SUM(F119:F120)</f>
        <v>0</v>
      </c>
      <c r="G121" s="108" t="str">
        <f t="shared" si="26"/>
        <v/>
      </c>
      <c r="H121" s="154">
        <f>SUM(H119:H120)</f>
        <v>0</v>
      </c>
      <c r="I121" s="108" t="str">
        <f t="shared" si="27"/>
        <v/>
      </c>
      <c r="J121" s="186"/>
    </row>
    <row r="122" spans="1:10" s="11" customFormat="1" ht="61.2" customHeight="1" thickBot="1" x14ac:dyDescent="0.35">
      <c r="A122" s="73" t="s">
        <v>92</v>
      </c>
      <c r="B122" s="119"/>
      <c r="C122" s="119" t="str">
        <f>IF(B122="","",IF(B122=0,"",(B122/$D$7/12)))</f>
        <v/>
      </c>
      <c r="D122" s="119"/>
      <c r="E122" s="119" t="str">
        <f>IF(D122="","",IF(D122=0,"",(D122/#REF!/12)))</f>
        <v/>
      </c>
      <c r="F122" s="119"/>
      <c r="G122" s="119" t="str">
        <f>IF(F122="","",IF(F122=0,"",(F122/$A$7/12)))</f>
        <v/>
      </c>
      <c r="H122" s="119"/>
      <c r="I122" s="119" t="str">
        <f>IF(H122="","",IF(H122=0,"",(H122/$A$7/12)))</f>
        <v/>
      </c>
      <c r="J122" s="186"/>
    </row>
    <row r="123" spans="1:10" s="3" customFormat="1" ht="47.4" customHeight="1" thickTop="1" x14ac:dyDescent="0.25">
      <c r="A123" s="56" t="s">
        <v>78</v>
      </c>
      <c r="B123" s="111"/>
      <c r="C123" s="111" t="str">
        <f>IF(B123="","",IF(B123=0,"",(B123/$D$7/12)))</f>
        <v/>
      </c>
      <c r="D123" s="111"/>
      <c r="E123" s="111" t="str">
        <f>IF(D123="","",IF(D123=0,"",(D123/#REF!/12)))</f>
        <v/>
      </c>
      <c r="F123" s="111"/>
      <c r="G123" s="111" t="str">
        <f>IF(F123="","",IF(F123=0,"",(F123/$A$7/12)))</f>
        <v/>
      </c>
      <c r="H123" s="111"/>
      <c r="I123" s="111" t="str">
        <f>IF(H123="","",IF(H123=0,"",(H123/$A$7/12)))</f>
        <v/>
      </c>
      <c r="J123" s="186"/>
    </row>
    <row r="124" spans="1:10" s="5" customFormat="1" ht="34.200000000000003" customHeight="1" x14ac:dyDescent="0.25">
      <c r="A124" s="17" t="s">
        <v>93</v>
      </c>
      <c r="B124" s="109"/>
      <c r="C124" s="108" t="str">
        <f>IF(B124="","",IF(B124=0,"",(B124/B$6/$A$11)))</f>
        <v/>
      </c>
      <c r="D124" s="109"/>
      <c r="E124" s="108" t="str">
        <f>IF(D124="","",IF(D124=0,"",(D124/D$6/$A$11)))</f>
        <v/>
      </c>
      <c r="F124" s="109"/>
      <c r="G124" s="108" t="str">
        <f>IF(F124="","",IF(F124=0,"",(F124/F$6/$A$11)))</f>
        <v/>
      </c>
      <c r="H124" s="109"/>
      <c r="I124" s="108" t="str">
        <f>IF(H124="","",IF(H124=0,"",(H124/H$6/$A$11)))</f>
        <v/>
      </c>
      <c r="J124" s="186"/>
    </row>
    <row r="125" spans="1:10" s="5" customFormat="1" ht="34.200000000000003" customHeight="1" x14ac:dyDescent="0.25">
      <c r="A125" s="17" t="s">
        <v>94</v>
      </c>
      <c r="B125" s="109"/>
      <c r="C125" s="108" t="str">
        <f>IF(B125="","",IF(B125=0,"",(B125/B$6/$A$11)))</f>
        <v/>
      </c>
      <c r="D125" s="109"/>
      <c r="E125" s="108" t="str">
        <f>IF(D125="","",IF(D125=0,"",(D125/D$6/$A$11)))</f>
        <v/>
      </c>
      <c r="F125" s="109"/>
      <c r="G125" s="108" t="str">
        <f>IF(F125="","",IF(F125=0,"",(F125/F$6/$A$11)))</f>
        <v/>
      </c>
      <c r="H125" s="109"/>
      <c r="I125" s="108" t="str">
        <f>IF(H125="","",IF(H125=0,"",(H125/H$6/$A$11)))</f>
        <v/>
      </c>
      <c r="J125" s="186"/>
    </row>
    <row r="126" spans="1:10" s="5" customFormat="1" ht="34.200000000000003" customHeight="1" x14ac:dyDescent="0.25">
      <c r="A126" s="21" t="s">
        <v>95</v>
      </c>
      <c r="B126" s="109"/>
      <c r="C126" s="108" t="str">
        <f>IF(B126="","",IF(B126=0,"",(B126/B$6/$A$11)))</f>
        <v/>
      </c>
      <c r="D126" s="109"/>
      <c r="E126" s="108" t="str">
        <f>IF(D126="","",IF(D126=0,"",(D126/D$6/$A$11)))</f>
        <v/>
      </c>
      <c r="F126" s="109"/>
      <c r="G126" s="108" t="str">
        <f>IF(F126="","",IF(F126=0,"",(F126/F$6/$A$11)))</f>
        <v/>
      </c>
      <c r="H126" s="109"/>
      <c r="I126" s="108" t="str">
        <f>IF(H126="","",IF(H126=0,"",(H126/H$6/$A$11)))</f>
        <v/>
      </c>
      <c r="J126" s="186"/>
    </row>
    <row r="127" spans="1:10" s="11" customFormat="1" ht="28.2" customHeight="1" x14ac:dyDescent="0.25">
      <c r="A127" s="22" t="s">
        <v>82</v>
      </c>
      <c r="B127" s="110">
        <f>SUM(B124:B126)</f>
        <v>0</v>
      </c>
      <c r="C127" s="108" t="str">
        <f>IF(B127="","",IF(B127=0,"",(B127/B$6/$A$11)))</f>
        <v/>
      </c>
      <c r="D127" s="110">
        <f>SUM(D124:D126)</f>
        <v>0</v>
      </c>
      <c r="E127" s="108" t="str">
        <f>IF(D127="","",IF(D127=0,"",(D127/D$6/$A$11)))</f>
        <v/>
      </c>
      <c r="F127" s="110">
        <f>SUM(F124:F126)</f>
        <v>0</v>
      </c>
      <c r="G127" s="108" t="str">
        <f>IF(F127="","",IF(F127=0,"",(F127/F$6/$A$11)))</f>
        <v/>
      </c>
      <c r="H127" s="110">
        <f>SUM(H124:H126)</f>
        <v>0</v>
      </c>
      <c r="I127" s="108" t="str">
        <f>IF(H127="","",IF(H127=0,"",(H127/H$6/$A$11)))</f>
        <v/>
      </c>
      <c r="J127" s="186"/>
    </row>
    <row r="128" spans="1:10" s="3" customFormat="1" ht="32.4" customHeight="1" x14ac:dyDescent="0.25">
      <c r="A128" s="96" t="s">
        <v>83</v>
      </c>
      <c r="B128" s="111"/>
      <c r="C128" s="111"/>
      <c r="D128" s="111"/>
      <c r="E128" s="111"/>
      <c r="F128" s="111"/>
      <c r="G128" s="111"/>
      <c r="H128" s="111"/>
      <c r="I128" s="111"/>
      <c r="J128" s="186"/>
    </row>
    <row r="129" spans="1:11" s="5" customFormat="1" ht="32.4" customHeight="1" x14ac:dyDescent="0.25">
      <c r="A129" s="25" t="s">
        <v>51</v>
      </c>
      <c r="B129" s="120"/>
      <c r="C129" s="108" t="str">
        <f t="shared" ref="C129:C136" si="28">IF(B129="","",IF(B129=0,"",(B129/B$6/$A$11)))</f>
        <v/>
      </c>
      <c r="D129" s="120"/>
      <c r="E129" s="108" t="str">
        <f t="shared" ref="E129:E136" si="29">IF(D129="","",IF(D129=0,"",(D129/D$6/$A$11)))</f>
        <v/>
      </c>
      <c r="F129" s="120"/>
      <c r="G129" s="108" t="str">
        <f t="shared" ref="G129:G136" si="30">IF(F129="","",IF(F129=0,"",(F129/F$6/$A$11)))</f>
        <v/>
      </c>
      <c r="H129" s="120"/>
      <c r="I129" s="108" t="str">
        <f t="shared" ref="I129:I136" si="31">IF(H129="","",IF(H129=0,"",(H129/H$6/$A$11)))</f>
        <v/>
      </c>
      <c r="J129" s="186"/>
    </row>
    <row r="130" spans="1:11" s="5" customFormat="1" ht="32.4" customHeight="1" x14ac:dyDescent="0.25">
      <c r="A130" s="21" t="s">
        <v>96</v>
      </c>
      <c r="B130" s="120"/>
      <c r="C130" s="108" t="str">
        <f t="shared" si="28"/>
        <v/>
      </c>
      <c r="D130" s="120"/>
      <c r="E130" s="108" t="str">
        <f t="shared" si="29"/>
        <v/>
      </c>
      <c r="F130" s="120"/>
      <c r="G130" s="108" t="str">
        <f t="shared" si="30"/>
        <v/>
      </c>
      <c r="H130" s="120"/>
      <c r="I130" s="108" t="str">
        <f t="shared" si="31"/>
        <v/>
      </c>
      <c r="J130" s="186"/>
    </row>
    <row r="131" spans="1:11" s="11" customFormat="1" ht="32.4" customHeight="1" x14ac:dyDescent="0.25">
      <c r="A131" s="22" t="s">
        <v>97</v>
      </c>
      <c r="B131" s="121">
        <f>SUM(B129:B130)</f>
        <v>0</v>
      </c>
      <c r="C131" s="108" t="str">
        <f t="shared" si="28"/>
        <v/>
      </c>
      <c r="D131" s="121">
        <f>SUM(D129:D130)</f>
        <v>0</v>
      </c>
      <c r="E131" s="108" t="str">
        <f t="shared" si="29"/>
        <v/>
      </c>
      <c r="F131" s="121">
        <f>SUM(F129:F130)</f>
        <v>0</v>
      </c>
      <c r="G131" s="108" t="str">
        <f t="shared" si="30"/>
        <v/>
      </c>
      <c r="H131" s="121">
        <f>SUM(H129:H130)</f>
        <v>0</v>
      </c>
      <c r="I131" s="108" t="str">
        <f t="shared" si="31"/>
        <v/>
      </c>
      <c r="J131" s="186"/>
    </row>
    <row r="132" spans="1:11" s="3" customFormat="1" ht="36" customHeight="1" x14ac:dyDescent="0.25">
      <c r="A132" s="55" t="s">
        <v>67</v>
      </c>
      <c r="B132" s="122"/>
      <c r="C132" s="113" t="str">
        <f t="shared" si="28"/>
        <v/>
      </c>
      <c r="D132" s="122"/>
      <c r="E132" s="113" t="str">
        <f t="shared" si="29"/>
        <v/>
      </c>
      <c r="F132" s="122"/>
      <c r="G132" s="113" t="str">
        <f t="shared" si="30"/>
        <v/>
      </c>
      <c r="H132" s="122"/>
      <c r="I132" s="113" t="str">
        <f t="shared" si="31"/>
        <v/>
      </c>
      <c r="J132" s="186"/>
    </row>
    <row r="133" spans="1:11" s="5" customFormat="1" ht="34.799999999999997" customHeight="1" thickBot="1" x14ac:dyDescent="0.3">
      <c r="A133" s="100" t="s">
        <v>98</v>
      </c>
      <c r="B133" s="116">
        <f>SUM(B131:B132)</f>
        <v>0</v>
      </c>
      <c r="C133" s="117" t="str">
        <f t="shared" si="28"/>
        <v/>
      </c>
      <c r="D133" s="116">
        <f>SUM(D131:D132)</f>
        <v>0</v>
      </c>
      <c r="E133" s="117" t="str">
        <f t="shared" si="29"/>
        <v/>
      </c>
      <c r="F133" s="116">
        <f>SUM(F131:F132)</f>
        <v>0</v>
      </c>
      <c r="G133" s="117" t="str">
        <f t="shared" si="30"/>
        <v/>
      </c>
      <c r="H133" s="116">
        <f>SUM(H131:H132)</f>
        <v>0</v>
      </c>
      <c r="I133" s="117" t="str">
        <f t="shared" si="31"/>
        <v/>
      </c>
      <c r="J133" s="186"/>
    </row>
    <row r="134" spans="1:11" s="5" customFormat="1" ht="34.799999999999997" customHeight="1" thickTop="1" x14ac:dyDescent="0.25">
      <c r="A134" s="97" t="s">
        <v>99</v>
      </c>
      <c r="B134" s="153">
        <f>B127-B133</f>
        <v>0</v>
      </c>
      <c r="C134" s="118" t="str">
        <f t="shared" si="28"/>
        <v/>
      </c>
      <c r="D134" s="153">
        <f>D127-D133</f>
        <v>0</v>
      </c>
      <c r="E134" s="118" t="str">
        <f t="shared" si="29"/>
        <v/>
      </c>
      <c r="F134" s="153">
        <f>F127-F133</f>
        <v>0</v>
      </c>
      <c r="G134" s="118" t="str">
        <f t="shared" si="30"/>
        <v/>
      </c>
      <c r="H134" s="153">
        <f>H127-H133</f>
        <v>0</v>
      </c>
      <c r="I134" s="118" t="str">
        <f t="shared" si="31"/>
        <v/>
      </c>
      <c r="J134" s="186"/>
    </row>
    <row r="135" spans="1:11" s="5" customFormat="1" ht="34.799999999999997" customHeight="1" x14ac:dyDescent="0.25">
      <c r="A135" s="91" t="s">
        <v>100</v>
      </c>
      <c r="B135" s="109"/>
      <c r="C135" s="108" t="str">
        <f t="shared" si="28"/>
        <v/>
      </c>
      <c r="D135" s="109"/>
      <c r="E135" s="108" t="str">
        <f t="shared" si="29"/>
        <v/>
      </c>
      <c r="F135" s="109"/>
      <c r="G135" s="108" t="str">
        <f t="shared" si="30"/>
        <v/>
      </c>
      <c r="H135" s="109"/>
      <c r="I135" s="108" t="str">
        <f t="shared" si="31"/>
        <v/>
      </c>
      <c r="J135" s="186"/>
    </row>
    <row r="136" spans="1:11" ht="34.799999999999997" customHeight="1" x14ac:dyDescent="0.25">
      <c r="A136" s="91" t="s">
        <v>101</v>
      </c>
      <c r="B136" s="154">
        <f>SUM(B134:B135)</f>
        <v>0</v>
      </c>
      <c r="C136" s="108" t="str">
        <f t="shared" si="28"/>
        <v/>
      </c>
      <c r="D136" s="154">
        <f>SUM(D134:D135)</f>
        <v>0</v>
      </c>
      <c r="E136" s="108" t="str">
        <f t="shared" si="29"/>
        <v/>
      </c>
      <c r="F136" s="154">
        <f>SUM(F134:F135)</f>
        <v>0</v>
      </c>
      <c r="G136" s="108" t="str">
        <f t="shared" si="30"/>
        <v/>
      </c>
      <c r="H136" s="154">
        <f>SUM(H134:H135)</f>
        <v>0</v>
      </c>
      <c r="I136" s="108" t="str">
        <f t="shared" si="31"/>
        <v/>
      </c>
      <c r="K136" s="4"/>
    </row>
    <row r="137" spans="1:11" s="5" customFormat="1" ht="50.4" customHeight="1" thickBot="1" x14ac:dyDescent="0.35">
      <c r="A137" s="73" t="s">
        <v>102</v>
      </c>
      <c r="B137" s="119"/>
      <c r="C137" s="119"/>
      <c r="D137" s="119"/>
      <c r="E137" s="119"/>
      <c r="F137" s="119"/>
      <c r="G137" s="119"/>
      <c r="H137" s="119"/>
      <c r="I137" s="119"/>
      <c r="J137" s="186"/>
    </row>
    <row r="138" spans="1:11" s="5" customFormat="1" ht="25.05" customHeight="1" thickTop="1" x14ac:dyDescent="0.25">
      <c r="A138" s="56" t="s">
        <v>78</v>
      </c>
      <c r="B138" s="111"/>
      <c r="C138" s="111" t="str">
        <f>IF(B138="","",IF(B138=0,"",(B138/$D$7/12)))</f>
        <v/>
      </c>
      <c r="D138" s="111"/>
      <c r="E138" s="111" t="str">
        <f>IF(D138="","",IF(D138=0,"",(D138/#REF!/12)))</f>
        <v/>
      </c>
      <c r="F138" s="111"/>
      <c r="G138" s="111" t="str">
        <f>IF(F138="","",IF(F138=0,"",(F138/$A$7/12)))</f>
        <v/>
      </c>
      <c r="H138" s="111"/>
      <c r="I138" s="111" t="str">
        <f>IF(H138="","",IF(H138=0,"",(H138/$A$7/12)))</f>
        <v/>
      </c>
      <c r="J138" s="186"/>
    </row>
    <row r="139" spans="1:11" ht="36" customHeight="1" x14ac:dyDescent="0.25">
      <c r="A139" s="17" t="s">
        <v>103</v>
      </c>
      <c r="B139" s="109"/>
      <c r="C139" s="108" t="str">
        <f>IF(B139="","",IF(B139=0,"",(B139/B$6/$A$11)))</f>
        <v/>
      </c>
      <c r="D139" s="109"/>
      <c r="E139" s="108" t="str">
        <f>IF(D139="","",IF(D139=0,"",(D139/D$6/$A$11)))</f>
        <v/>
      </c>
      <c r="F139" s="109"/>
      <c r="G139" s="108" t="str">
        <f>IF(F139="","",IF(F139=0,"",(F139/F$6/$A$11)))</f>
        <v/>
      </c>
      <c r="H139" s="109"/>
      <c r="I139" s="108" t="str">
        <f>IF(H139="","",IF(H139=0,"",(H139/H$6/$A$11)))</f>
        <v/>
      </c>
    </row>
    <row r="140" spans="1:11" s="5" customFormat="1" ht="36" customHeight="1" x14ac:dyDescent="0.25">
      <c r="A140" s="17" t="s">
        <v>104</v>
      </c>
      <c r="B140" s="109"/>
      <c r="C140" s="108" t="str">
        <f>IF(B140="","",IF(B140=0,"",(B140/B$6/$A$11)))</f>
        <v/>
      </c>
      <c r="D140" s="109"/>
      <c r="E140" s="108" t="str">
        <f>IF(D140="","",IF(D140=0,"",(D140/D$6/$A$11)))</f>
        <v/>
      </c>
      <c r="F140" s="109"/>
      <c r="G140" s="108" t="str">
        <f>IF(F140="","",IF(F140=0,"",(F140/F$6/$A$11)))</f>
        <v/>
      </c>
      <c r="H140" s="109"/>
      <c r="I140" s="108" t="str">
        <f>IF(H140="","",IF(H140=0,"",(H140/H$6/$A$11)))</f>
        <v/>
      </c>
      <c r="J140" s="186"/>
    </row>
    <row r="141" spans="1:11" s="5" customFormat="1" ht="36" customHeight="1" x14ac:dyDescent="0.25">
      <c r="A141" s="17" t="s">
        <v>95</v>
      </c>
      <c r="B141" s="109"/>
      <c r="C141" s="108" t="str">
        <f>IF(B141="","",IF(B141=0,"",(B141/B$6/$A$11)))</f>
        <v/>
      </c>
      <c r="D141" s="109"/>
      <c r="E141" s="108" t="str">
        <f>IF(D141="","",IF(D141=0,"",(D141/D$6/$A$11)))</f>
        <v/>
      </c>
      <c r="F141" s="109"/>
      <c r="G141" s="108" t="str">
        <f>IF(F141="","",IF(F141=0,"",(F141/F$6/$A$11)))</f>
        <v/>
      </c>
      <c r="H141" s="109"/>
      <c r="I141" s="108" t="str">
        <f>IF(H141="","",IF(H141=0,"",(H141/H$6/$A$11)))</f>
        <v/>
      </c>
      <c r="J141" s="186"/>
    </row>
    <row r="142" spans="1:11" s="5" customFormat="1" ht="36" customHeight="1" x14ac:dyDescent="0.25">
      <c r="A142" s="27" t="s">
        <v>81</v>
      </c>
      <c r="B142" s="109"/>
      <c r="C142" s="108" t="str">
        <f>IF(B142="","",IF(B142=0,"",(B142/B$6/$A$11)))</f>
        <v/>
      </c>
      <c r="D142" s="109"/>
      <c r="E142" s="108" t="str">
        <f>IF(D142="","",IF(D142=0,"",(D142/D$6/$A$11)))</f>
        <v/>
      </c>
      <c r="F142" s="109"/>
      <c r="G142" s="108" t="str">
        <f>IF(F142="","",IF(F142=0,"",(F142/F$6/$A$11)))</f>
        <v/>
      </c>
      <c r="H142" s="109"/>
      <c r="I142" s="108" t="str">
        <f>IF(H142="","",IF(H142=0,"",(H142/H$6/$A$11)))</f>
        <v/>
      </c>
      <c r="J142" s="186"/>
    </row>
    <row r="143" spans="1:11" s="5" customFormat="1" ht="30.6" customHeight="1" x14ac:dyDescent="0.25">
      <c r="A143" s="22" t="s">
        <v>82</v>
      </c>
      <c r="B143" s="110">
        <f>SUM(B139:B142)</f>
        <v>0</v>
      </c>
      <c r="C143" s="108" t="str">
        <f>IF(B143="","",IF(B143=0,"",(B143/B$6/$A$11)))</f>
        <v/>
      </c>
      <c r="D143" s="110">
        <f>SUM(D139:D142)</f>
        <v>0</v>
      </c>
      <c r="E143" s="108" t="str">
        <f>IF(D143="","",IF(D143=0,"",(D143/D$6/$A$11)))</f>
        <v/>
      </c>
      <c r="F143" s="110">
        <f>SUM(F139:F142)</f>
        <v>0</v>
      </c>
      <c r="G143" s="108" t="str">
        <f>IF(F143="","",IF(F143=0,"",(F143/F$6/$A$11)))</f>
        <v/>
      </c>
      <c r="H143" s="110">
        <f>SUM(H139:H142)</f>
        <v>0</v>
      </c>
      <c r="I143" s="108" t="str">
        <f>IF(H143="","",IF(H143=0,"",(H143/H$6/$A$11)))</f>
        <v/>
      </c>
      <c r="J143" s="186"/>
    </row>
    <row r="144" spans="1:11" s="5" customFormat="1" ht="32.4" customHeight="1" x14ac:dyDescent="0.25">
      <c r="A144" s="96" t="s">
        <v>83</v>
      </c>
      <c r="B144" s="111"/>
      <c r="C144" s="111"/>
      <c r="D144" s="111"/>
      <c r="E144" s="111"/>
      <c r="F144" s="111"/>
      <c r="G144" s="111"/>
      <c r="H144" s="111"/>
      <c r="I144" s="111"/>
      <c r="J144" s="186"/>
    </row>
    <row r="145" spans="1:10" s="5" customFormat="1" ht="32.4" customHeight="1" x14ac:dyDescent="0.25">
      <c r="A145" s="17" t="s">
        <v>96</v>
      </c>
      <c r="B145" s="120"/>
      <c r="C145" s="108" t="str">
        <f t="shared" ref="C145:C152" si="32">IF(B145="","",IF(B145=0,"",(B145/B$6/$A$11)))</f>
        <v/>
      </c>
      <c r="D145" s="120"/>
      <c r="E145" s="108" t="str">
        <f t="shared" ref="E145:E152" si="33">IF(D145="","",IF(D145=0,"",(D145/D$6/$A$11)))</f>
        <v/>
      </c>
      <c r="F145" s="120"/>
      <c r="G145" s="108" t="str">
        <f t="shared" ref="G145:G152" si="34">IF(F145="","",IF(F145=0,"",(F145/F$6/$A$11)))</f>
        <v/>
      </c>
      <c r="H145" s="120"/>
      <c r="I145" s="108" t="str">
        <f t="shared" ref="I145:I152" si="35">IF(H145="","",IF(H145=0,"",(H145/H$6/$A$11)))</f>
        <v/>
      </c>
      <c r="J145" s="186"/>
    </row>
    <row r="146" spans="1:10" s="5" customFormat="1" ht="31.2" customHeight="1" x14ac:dyDescent="0.25">
      <c r="A146" s="27" t="s">
        <v>86</v>
      </c>
      <c r="B146" s="120"/>
      <c r="C146" s="108" t="str">
        <f t="shared" si="32"/>
        <v/>
      </c>
      <c r="D146" s="120"/>
      <c r="E146" s="108" t="str">
        <f t="shared" si="33"/>
        <v/>
      </c>
      <c r="F146" s="120"/>
      <c r="G146" s="108" t="str">
        <f t="shared" si="34"/>
        <v/>
      </c>
      <c r="H146" s="120"/>
      <c r="I146" s="108" t="str">
        <f t="shared" si="35"/>
        <v/>
      </c>
      <c r="J146" s="186"/>
    </row>
    <row r="147" spans="1:10" s="5" customFormat="1" ht="31.2" customHeight="1" x14ac:dyDescent="0.25">
      <c r="A147" s="22" t="s">
        <v>97</v>
      </c>
      <c r="B147" s="121">
        <f>SUM(B145:B146)</f>
        <v>0</v>
      </c>
      <c r="C147" s="108" t="str">
        <f t="shared" si="32"/>
        <v/>
      </c>
      <c r="D147" s="121">
        <f>SUM(D145:D146)</f>
        <v>0</v>
      </c>
      <c r="E147" s="108" t="str">
        <f t="shared" si="33"/>
        <v/>
      </c>
      <c r="F147" s="121">
        <f>SUM(F145:F146)</f>
        <v>0</v>
      </c>
      <c r="G147" s="108" t="str">
        <f t="shared" si="34"/>
        <v/>
      </c>
      <c r="H147" s="121">
        <f>SUM(H145:H146)</f>
        <v>0</v>
      </c>
      <c r="I147" s="108" t="str">
        <f t="shared" si="35"/>
        <v/>
      </c>
      <c r="J147" s="186"/>
    </row>
    <row r="148" spans="1:10" s="5" customFormat="1" ht="32.4" customHeight="1" x14ac:dyDescent="0.25">
      <c r="A148" s="55" t="s">
        <v>67</v>
      </c>
      <c r="B148" s="120"/>
      <c r="C148" s="113" t="str">
        <f t="shared" si="32"/>
        <v/>
      </c>
      <c r="D148" s="120"/>
      <c r="E148" s="113" t="str">
        <f t="shared" si="33"/>
        <v/>
      </c>
      <c r="F148" s="122"/>
      <c r="G148" s="113" t="str">
        <f t="shared" si="34"/>
        <v/>
      </c>
      <c r="H148" s="122"/>
      <c r="I148" s="113" t="str">
        <f t="shared" si="35"/>
        <v/>
      </c>
      <c r="J148" s="186"/>
    </row>
    <row r="149" spans="1:10" s="5" customFormat="1" ht="34.799999999999997" customHeight="1" thickBot="1" x14ac:dyDescent="0.3">
      <c r="A149" s="100" t="s">
        <v>105</v>
      </c>
      <c r="B149" s="116">
        <f>SUM(B147:B148)</f>
        <v>0</v>
      </c>
      <c r="C149" s="117" t="str">
        <f t="shared" si="32"/>
        <v/>
      </c>
      <c r="D149" s="116">
        <f>SUM(D147:D148)</f>
        <v>0</v>
      </c>
      <c r="E149" s="117" t="str">
        <f t="shared" si="33"/>
        <v/>
      </c>
      <c r="F149" s="116">
        <f>SUM(F147:F148)</f>
        <v>0</v>
      </c>
      <c r="G149" s="117" t="str">
        <f t="shared" si="34"/>
        <v/>
      </c>
      <c r="H149" s="116">
        <f>SUM(H147:H148)</f>
        <v>0</v>
      </c>
      <c r="I149" s="117" t="str">
        <f t="shared" si="35"/>
        <v/>
      </c>
      <c r="J149" s="186"/>
    </row>
    <row r="150" spans="1:10" ht="34.799999999999997" customHeight="1" thickTop="1" x14ac:dyDescent="0.25">
      <c r="A150" s="97" t="s">
        <v>106</v>
      </c>
      <c r="B150" s="153">
        <f>B143-B149</f>
        <v>0</v>
      </c>
      <c r="C150" s="118" t="str">
        <f t="shared" si="32"/>
        <v/>
      </c>
      <c r="D150" s="153">
        <f>D143-D149</f>
        <v>0</v>
      </c>
      <c r="E150" s="118" t="str">
        <f t="shared" si="33"/>
        <v/>
      </c>
      <c r="F150" s="153">
        <f>F143-F149</f>
        <v>0</v>
      </c>
      <c r="G150" s="118" t="str">
        <f t="shared" si="34"/>
        <v/>
      </c>
      <c r="H150" s="153">
        <f>H143-H149</f>
        <v>0</v>
      </c>
      <c r="I150" s="118" t="str">
        <f t="shared" si="35"/>
        <v/>
      </c>
    </row>
    <row r="151" spans="1:10" s="5" customFormat="1" ht="34.799999999999997" customHeight="1" x14ac:dyDescent="0.25">
      <c r="A151" s="91" t="s">
        <v>107</v>
      </c>
      <c r="B151" s="109"/>
      <c r="C151" s="108" t="str">
        <f t="shared" si="32"/>
        <v/>
      </c>
      <c r="D151" s="109"/>
      <c r="E151" s="108" t="str">
        <f t="shared" si="33"/>
        <v/>
      </c>
      <c r="F151" s="109"/>
      <c r="G151" s="108" t="str">
        <f t="shared" si="34"/>
        <v/>
      </c>
      <c r="H151" s="109"/>
      <c r="I151" s="108" t="str">
        <f t="shared" si="35"/>
        <v/>
      </c>
      <c r="J151" s="186"/>
    </row>
    <row r="152" spans="1:10" s="5" customFormat="1" ht="34.799999999999997" customHeight="1" x14ac:dyDescent="0.25">
      <c r="A152" s="91" t="s">
        <v>108</v>
      </c>
      <c r="B152" s="154">
        <f>SUM(B150:B151)</f>
        <v>0</v>
      </c>
      <c r="C152" s="108" t="str">
        <f t="shared" si="32"/>
        <v/>
      </c>
      <c r="D152" s="154">
        <f>SUM(D150:D151)</f>
        <v>0</v>
      </c>
      <c r="E152" s="108" t="str">
        <f t="shared" si="33"/>
        <v/>
      </c>
      <c r="F152" s="154">
        <f>SUM(F150:F151)</f>
        <v>0</v>
      </c>
      <c r="G152" s="108" t="str">
        <f t="shared" si="34"/>
        <v/>
      </c>
      <c r="H152" s="154">
        <f>SUM(H150:H151)</f>
        <v>0</v>
      </c>
      <c r="I152" s="108" t="str">
        <f t="shared" si="35"/>
        <v/>
      </c>
      <c r="J152" s="186"/>
    </row>
    <row r="153" spans="1:10" s="5" customFormat="1" ht="51.6" customHeight="1" thickBot="1" x14ac:dyDescent="0.35">
      <c r="A153" s="73" t="s">
        <v>109</v>
      </c>
      <c r="B153" s="119"/>
      <c r="C153" s="119" t="str">
        <f>IF(B153="","",IF(B153=0,"",(B153/$D$7/12)))</f>
        <v/>
      </c>
      <c r="D153" s="119"/>
      <c r="E153" s="119" t="str">
        <f>IF(D153="","",IF(D153=0,"",(D153/#REF!/12)))</f>
        <v/>
      </c>
      <c r="F153" s="119"/>
      <c r="G153" s="119" t="str">
        <f>IF(F153="","",IF(F153=0,"",(F153/$A$7/12)))</f>
        <v/>
      </c>
      <c r="H153" s="119"/>
      <c r="I153" s="119" t="str">
        <f>IF(H153="","",IF(H153=0,"",(H153/$A$7/12)))</f>
        <v/>
      </c>
      <c r="J153" s="186"/>
    </row>
    <row r="154" spans="1:10" s="5" customFormat="1" ht="32.4" customHeight="1" thickTop="1" x14ac:dyDescent="0.25">
      <c r="A154" s="58" t="s">
        <v>78</v>
      </c>
      <c r="B154" s="111"/>
      <c r="C154" s="111" t="str">
        <f>IF(B154="","",IF(B154=0,"",(B154/$D$7/12)))</f>
        <v/>
      </c>
      <c r="D154" s="111"/>
      <c r="E154" s="111" t="str">
        <f>IF(D154="","",IF(D154=0,"",(D154/#REF!/12)))</f>
        <v/>
      </c>
      <c r="F154" s="111"/>
      <c r="G154" s="111" t="str">
        <f>IF(F154="","",IF(F154=0,"",(F154/$A$7/12)))</f>
        <v/>
      </c>
      <c r="H154" s="111"/>
      <c r="I154" s="111" t="str">
        <f>IF(H154="","",IF(H154=0,"",(H154/$A$7/12)))</f>
        <v/>
      </c>
      <c r="J154" s="191"/>
    </row>
    <row r="155" spans="1:10" s="5" customFormat="1" ht="38.4" customHeight="1" x14ac:dyDescent="0.25">
      <c r="A155" s="17" t="s">
        <v>110</v>
      </c>
      <c r="B155" s="109"/>
      <c r="C155" s="108" t="str">
        <f>IF(B155="","",IF(B155=0,"",(B155/B$6/$A$11)))</f>
        <v/>
      </c>
      <c r="D155" s="109"/>
      <c r="E155" s="108" t="str">
        <f>IF(D155="","",IF(D155=0,"",(D155/D$6/$A$11)))</f>
        <v/>
      </c>
      <c r="F155" s="109"/>
      <c r="G155" s="108" t="str">
        <f>IF(F155="","",IF(F155=0,"",(F155/F$6/$A$11)))</f>
        <v/>
      </c>
      <c r="H155" s="109"/>
      <c r="I155" s="108" t="str">
        <f>IF(H155="","",IF(H155=0,"",(H155/H$6/$A$11)))</f>
        <v/>
      </c>
      <c r="J155" s="186"/>
    </row>
    <row r="156" spans="1:10" s="5" customFormat="1" ht="38.4" customHeight="1" x14ac:dyDescent="0.25">
      <c r="A156" s="17" t="s">
        <v>111</v>
      </c>
      <c r="B156" s="120"/>
      <c r="C156" s="108" t="str">
        <f>IF(B156="","",IF(B156=0,"",(B156/B$6/$A$11)))</f>
        <v/>
      </c>
      <c r="D156" s="120"/>
      <c r="E156" s="108" t="str">
        <f>IF(D156="","",IF(D156=0,"",(D156/D$6/$A$11)))</f>
        <v/>
      </c>
      <c r="F156" s="120"/>
      <c r="G156" s="108" t="str">
        <f>IF(F156="","",IF(F156=0,"",(F156/F$6/$A$11)))</f>
        <v/>
      </c>
      <c r="H156" s="120"/>
      <c r="I156" s="108" t="str">
        <f>IF(H156="","",IF(H156=0,"",(H156/H$6/$A$11)))</f>
        <v/>
      </c>
      <c r="J156" s="186"/>
    </row>
    <row r="157" spans="1:10" s="5" customFormat="1" ht="38.4" customHeight="1" x14ac:dyDescent="0.25">
      <c r="A157" s="28" t="s">
        <v>112</v>
      </c>
      <c r="B157" s="120"/>
      <c r="C157" s="108" t="str">
        <f>IF(B157="","",IF(B157=0,"",(B157/B$6/$A$11)))</f>
        <v/>
      </c>
      <c r="D157" s="120"/>
      <c r="E157" s="108" t="str">
        <f>IF(D157="","",IF(D157=0,"",(D157/D$6/$A$11)))</f>
        <v/>
      </c>
      <c r="F157" s="120"/>
      <c r="G157" s="108" t="str">
        <f>IF(F157="","",IF(F157=0,"",(F157/F$6/$A$11)))</f>
        <v/>
      </c>
      <c r="H157" s="120"/>
      <c r="I157" s="108" t="str">
        <f>IF(H157="","",IF(H157=0,"",(H157/H$6/$A$11)))</f>
        <v/>
      </c>
      <c r="J157" s="186"/>
    </row>
    <row r="158" spans="1:10" s="5" customFormat="1" ht="38.4" customHeight="1" x14ac:dyDescent="0.25">
      <c r="A158" s="27" t="s">
        <v>81</v>
      </c>
      <c r="B158" s="120"/>
      <c r="C158" s="108" t="str">
        <f>IF(B158="","",IF(B158=0,"",(B158/B$6/$A$11)))</f>
        <v/>
      </c>
      <c r="D158" s="120"/>
      <c r="E158" s="108" t="str">
        <f>IF(D158="","",IF(D158=0,"",(D158/D$6/$A$11)))</f>
        <v/>
      </c>
      <c r="F158" s="120"/>
      <c r="G158" s="108" t="str">
        <f>IF(F158="","",IF(F158=0,"",(F158/F$6/$A$11)))</f>
        <v/>
      </c>
      <c r="H158" s="120"/>
      <c r="I158" s="108" t="str">
        <f>IF(H158="","",IF(H158=0,"",(H158/H$6/$A$11)))</f>
        <v/>
      </c>
      <c r="J158" s="186"/>
    </row>
    <row r="159" spans="1:10" s="5" customFormat="1" ht="34.200000000000003" customHeight="1" x14ac:dyDescent="0.25">
      <c r="A159" s="22" t="s">
        <v>82</v>
      </c>
      <c r="B159" s="110">
        <f>SUM(B155:B158)</f>
        <v>0</v>
      </c>
      <c r="C159" s="108" t="str">
        <f>IF(B159="","",IF(B159=0,"",(B159/B$6/$A$11)))</f>
        <v/>
      </c>
      <c r="D159" s="110">
        <f>SUM(D155:D158)</f>
        <v>0</v>
      </c>
      <c r="E159" s="108" t="str">
        <f>IF(D159="","",IF(D159=0,"",(D159/D$6/$A$11)))</f>
        <v/>
      </c>
      <c r="F159" s="110">
        <f>SUM(F155:F158)</f>
        <v>0</v>
      </c>
      <c r="G159" s="108" t="str">
        <f>IF(F159="","",IF(F159=0,"",(F159/F$6/$A$11)))</f>
        <v/>
      </c>
      <c r="H159" s="110">
        <f>SUM(H155:H158)</f>
        <v>0</v>
      </c>
      <c r="I159" s="108" t="str">
        <f>IF(H159="","",IF(H159=0,"",(H159/H$6/$A$11)))</f>
        <v/>
      </c>
      <c r="J159" s="191"/>
    </row>
    <row r="160" spans="1:10" ht="50.4" customHeight="1" x14ac:dyDescent="0.25">
      <c r="A160" s="58" t="s">
        <v>83</v>
      </c>
      <c r="B160" s="111"/>
      <c r="C160" s="111"/>
      <c r="D160" s="111"/>
      <c r="E160" s="111"/>
      <c r="F160" s="111"/>
      <c r="G160" s="111"/>
      <c r="H160" s="111"/>
      <c r="I160" s="111"/>
      <c r="J160" s="190"/>
    </row>
    <row r="161" spans="1:10" s="5" customFormat="1" ht="35.4" customHeight="1" x14ac:dyDescent="0.25">
      <c r="A161" s="17" t="s">
        <v>51</v>
      </c>
      <c r="B161" s="120"/>
      <c r="C161" s="108" t="str">
        <f t="shared" ref="C161:C169" si="36">IF(B161="","",IF(B161=0,"",(B161/B$6/$A$11)))</f>
        <v/>
      </c>
      <c r="D161" s="120"/>
      <c r="E161" s="108" t="str">
        <f t="shared" ref="E161:E169" si="37">IF(D161="","",IF(D161=0,"",(D161/D$6/$A$11)))</f>
        <v/>
      </c>
      <c r="F161" s="120"/>
      <c r="G161" s="108" t="str">
        <f t="shared" ref="G161:G169" si="38">IF(F161="","",IF(F161=0,"",(F161/F$6/$A$11)))</f>
        <v/>
      </c>
      <c r="H161" s="120"/>
      <c r="I161" s="108" t="str">
        <f t="shared" ref="I161:I169" si="39">IF(H161="","",IF(H161=0,"",(H161/H$6/$A$11)))</f>
        <v/>
      </c>
      <c r="J161" s="190"/>
    </row>
    <row r="162" spans="1:10" s="5" customFormat="1" ht="32.4" customHeight="1" x14ac:dyDescent="0.25">
      <c r="A162" s="28" t="s">
        <v>113</v>
      </c>
      <c r="B162" s="120"/>
      <c r="C162" s="108" t="str">
        <f t="shared" si="36"/>
        <v/>
      </c>
      <c r="D162" s="120"/>
      <c r="E162" s="108" t="str">
        <f t="shared" si="37"/>
        <v/>
      </c>
      <c r="F162" s="120"/>
      <c r="G162" s="108" t="str">
        <f t="shared" si="38"/>
        <v/>
      </c>
      <c r="H162" s="120"/>
      <c r="I162" s="108" t="str">
        <f t="shared" si="39"/>
        <v/>
      </c>
      <c r="J162" s="186"/>
    </row>
    <row r="163" spans="1:10" s="5" customFormat="1" ht="34.799999999999997" customHeight="1" x14ac:dyDescent="0.25">
      <c r="A163" s="27" t="s">
        <v>86</v>
      </c>
      <c r="B163" s="120"/>
      <c r="C163" s="108" t="str">
        <f t="shared" si="36"/>
        <v/>
      </c>
      <c r="D163" s="120"/>
      <c r="E163" s="108" t="str">
        <f t="shared" si="37"/>
        <v/>
      </c>
      <c r="F163" s="120"/>
      <c r="G163" s="108" t="str">
        <f t="shared" si="38"/>
        <v/>
      </c>
      <c r="H163" s="120"/>
      <c r="I163" s="108" t="str">
        <f t="shared" si="39"/>
        <v/>
      </c>
      <c r="J163" s="186"/>
    </row>
    <row r="164" spans="1:10" s="5" customFormat="1" ht="31.8" customHeight="1" x14ac:dyDescent="0.25">
      <c r="A164" s="22" t="s">
        <v>97</v>
      </c>
      <c r="B164" s="121">
        <f>SUM(B161:B163)</f>
        <v>0</v>
      </c>
      <c r="C164" s="108" t="str">
        <f t="shared" si="36"/>
        <v/>
      </c>
      <c r="D164" s="121">
        <f>SUM(D161:D163)</f>
        <v>0</v>
      </c>
      <c r="E164" s="108" t="str">
        <f t="shared" si="37"/>
        <v/>
      </c>
      <c r="F164" s="121">
        <f>SUM(F161:F163)</f>
        <v>0</v>
      </c>
      <c r="G164" s="108" t="str">
        <f t="shared" si="38"/>
        <v/>
      </c>
      <c r="H164" s="121">
        <f>SUM(H161:H163)</f>
        <v>0</v>
      </c>
      <c r="I164" s="108" t="str">
        <f t="shared" si="39"/>
        <v/>
      </c>
      <c r="J164" s="186"/>
    </row>
    <row r="165" spans="1:10" s="5" customFormat="1" ht="30.6" customHeight="1" x14ac:dyDescent="0.25">
      <c r="A165" s="55" t="s">
        <v>67</v>
      </c>
      <c r="B165" s="120"/>
      <c r="C165" s="113" t="str">
        <f t="shared" si="36"/>
        <v/>
      </c>
      <c r="D165" s="120"/>
      <c r="E165" s="113" t="str">
        <f t="shared" si="37"/>
        <v/>
      </c>
      <c r="F165" s="120"/>
      <c r="G165" s="113" t="str">
        <f t="shared" si="38"/>
        <v/>
      </c>
      <c r="H165" s="120"/>
      <c r="I165" s="113" t="str">
        <f t="shared" si="39"/>
        <v/>
      </c>
      <c r="J165" s="186"/>
    </row>
    <row r="166" spans="1:10" s="6" customFormat="1" ht="40.200000000000003" customHeight="1" thickBot="1" x14ac:dyDescent="0.3">
      <c r="A166" s="99" t="s">
        <v>114</v>
      </c>
      <c r="B166" s="116">
        <f>SUM(B164:B165)</f>
        <v>0</v>
      </c>
      <c r="C166" s="117" t="str">
        <f t="shared" si="36"/>
        <v/>
      </c>
      <c r="D166" s="116">
        <f>SUM(D164:D165)</f>
        <v>0</v>
      </c>
      <c r="E166" s="117" t="str">
        <f t="shared" si="37"/>
        <v/>
      </c>
      <c r="F166" s="116">
        <f>SUM(F164:F165)</f>
        <v>0</v>
      </c>
      <c r="G166" s="117" t="str">
        <f t="shared" si="38"/>
        <v/>
      </c>
      <c r="H166" s="116">
        <f>SUM(H164:H165)</f>
        <v>0</v>
      </c>
      <c r="I166" s="117" t="str">
        <f t="shared" si="39"/>
        <v/>
      </c>
      <c r="J166" s="186"/>
    </row>
    <row r="167" spans="1:10" s="6" customFormat="1" ht="36.6" customHeight="1" thickTop="1" x14ac:dyDescent="0.25">
      <c r="A167" s="98" t="s">
        <v>115</v>
      </c>
      <c r="B167" s="153">
        <f>B159-B166</f>
        <v>0</v>
      </c>
      <c r="C167" s="118" t="str">
        <f t="shared" si="36"/>
        <v/>
      </c>
      <c r="D167" s="153">
        <f>D159-D166</f>
        <v>0</v>
      </c>
      <c r="E167" s="118" t="str">
        <f t="shared" si="37"/>
        <v/>
      </c>
      <c r="F167" s="153">
        <f>F159-F166</f>
        <v>0</v>
      </c>
      <c r="G167" s="118" t="str">
        <f t="shared" si="38"/>
        <v/>
      </c>
      <c r="H167" s="153">
        <f>H159-H166</f>
        <v>0</v>
      </c>
      <c r="I167" s="118" t="str">
        <f t="shared" si="39"/>
        <v/>
      </c>
      <c r="J167" s="186"/>
    </row>
    <row r="168" spans="1:10" ht="36.6" customHeight="1" x14ac:dyDescent="0.25">
      <c r="A168" s="90" t="s">
        <v>116</v>
      </c>
      <c r="B168" s="112"/>
      <c r="C168" s="113" t="str">
        <f t="shared" si="36"/>
        <v/>
      </c>
      <c r="D168" s="112"/>
      <c r="E168" s="113" t="str">
        <f t="shared" si="37"/>
        <v/>
      </c>
      <c r="F168" s="112"/>
      <c r="G168" s="113" t="str">
        <f t="shared" si="38"/>
        <v/>
      </c>
      <c r="H168" s="112"/>
      <c r="I168" s="108" t="str">
        <f t="shared" si="39"/>
        <v/>
      </c>
    </row>
    <row r="169" spans="1:10" ht="36.6" customHeight="1" x14ac:dyDescent="0.25">
      <c r="A169" s="91" t="s">
        <v>117</v>
      </c>
      <c r="B169" s="154">
        <f>SUM(B167:B168)</f>
        <v>0</v>
      </c>
      <c r="C169" s="108" t="str">
        <f t="shared" si="36"/>
        <v/>
      </c>
      <c r="D169" s="154">
        <f>SUM(D167:D168)</f>
        <v>0</v>
      </c>
      <c r="E169" s="108" t="str">
        <f t="shared" si="37"/>
        <v/>
      </c>
      <c r="F169" s="154">
        <f>SUM(F167:F168)</f>
        <v>0</v>
      </c>
      <c r="G169" s="108" t="str">
        <f t="shared" si="38"/>
        <v/>
      </c>
      <c r="H169" s="154">
        <f>SUM(H167:H168)</f>
        <v>0</v>
      </c>
      <c r="I169" s="108" t="str">
        <f t="shared" si="39"/>
        <v/>
      </c>
    </row>
    <row r="170" spans="1:10" ht="68.400000000000006" customHeight="1" thickBot="1" x14ac:dyDescent="0.35">
      <c r="A170" s="73" t="s">
        <v>118</v>
      </c>
      <c r="B170" s="119"/>
      <c r="C170" s="119"/>
      <c r="D170" s="119"/>
      <c r="E170" s="119"/>
      <c r="F170" s="119"/>
      <c r="G170" s="119"/>
      <c r="H170" s="119"/>
      <c r="I170" s="119"/>
    </row>
    <row r="171" spans="1:10" ht="42" customHeight="1" thickTop="1" x14ac:dyDescent="0.25">
      <c r="A171" s="57" t="s">
        <v>119</v>
      </c>
      <c r="B171" s="124"/>
      <c r="C171" s="118" t="str">
        <f t="shared" ref="C171:C179" si="40">IF(B171="","",IF(B171=0,"",(B171/B$6/$A$11)))</f>
        <v/>
      </c>
      <c r="D171" s="124"/>
      <c r="E171" s="118" t="str">
        <f t="shared" ref="E171:E179" si="41">IF(D171="","",IF(D171=0,"",(D171/D$6/$A$11)))</f>
        <v/>
      </c>
      <c r="F171" s="124"/>
      <c r="G171" s="118" t="str">
        <f t="shared" ref="G171:G179" si="42">IF(F171="","",IF(F171=0,"",(F171/F$6/$A$11)))</f>
        <v/>
      </c>
      <c r="H171" s="124"/>
      <c r="I171" s="118" t="str">
        <f t="shared" ref="I171:I179" si="43">IF(H171="","",IF(H171=0,"",(H171/H$6/$A$11)))</f>
        <v/>
      </c>
    </row>
    <row r="172" spans="1:10" ht="42" customHeight="1" x14ac:dyDescent="0.25">
      <c r="A172" s="28" t="s">
        <v>120</v>
      </c>
      <c r="B172" s="120"/>
      <c r="C172" s="108" t="str">
        <f t="shared" si="40"/>
        <v/>
      </c>
      <c r="D172" s="120"/>
      <c r="E172" s="108" t="str">
        <f t="shared" si="41"/>
        <v/>
      </c>
      <c r="F172" s="120"/>
      <c r="G172" s="108" t="str">
        <f t="shared" si="42"/>
        <v/>
      </c>
      <c r="H172" s="120"/>
      <c r="I172" s="108" t="str">
        <f t="shared" si="43"/>
        <v/>
      </c>
    </row>
    <row r="173" spans="1:10" ht="42" customHeight="1" x14ac:dyDescent="0.25">
      <c r="A173" s="28" t="s">
        <v>121</v>
      </c>
      <c r="B173" s="120"/>
      <c r="C173" s="108" t="str">
        <f t="shared" si="40"/>
        <v/>
      </c>
      <c r="D173" s="120"/>
      <c r="E173" s="108" t="str">
        <f t="shared" si="41"/>
        <v/>
      </c>
      <c r="F173" s="120"/>
      <c r="G173" s="108" t="str">
        <f t="shared" si="42"/>
        <v/>
      </c>
      <c r="H173" s="120"/>
      <c r="I173" s="108" t="str">
        <f t="shared" si="43"/>
        <v/>
      </c>
    </row>
    <row r="174" spans="1:10" ht="42" customHeight="1" x14ac:dyDescent="0.25">
      <c r="A174" s="28" t="s">
        <v>122</v>
      </c>
      <c r="B174" s="120"/>
      <c r="C174" s="108" t="str">
        <f t="shared" si="40"/>
        <v/>
      </c>
      <c r="D174" s="120"/>
      <c r="E174" s="108" t="str">
        <f t="shared" si="41"/>
        <v/>
      </c>
      <c r="F174" s="120"/>
      <c r="G174" s="108" t="str">
        <f t="shared" si="42"/>
        <v/>
      </c>
      <c r="H174" s="120"/>
      <c r="I174" s="108" t="str">
        <f t="shared" si="43"/>
        <v/>
      </c>
    </row>
    <row r="175" spans="1:10" ht="42" customHeight="1" x14ac:dyDescent="0.25">
      <c r="A175" s="28" t="s">
        <v>123</v>
      </c>
      <c r="B175" s="120"/>
      <c r="C175" s="108" t="str">
        <f t="shared" si="40"/>
        <v/>
      </c>
      <c r="D175" s="120"/>
      <c r="E175" s="108" t="str">
        <f t="shared" si="41"/>
        <v/>
      </c>
      <c r="F175" s="120"/>
      <c r="G175" s="108" t="str">
        <f t="shared" si="42"/>
        <v/>
      </c>
      <c r="H175" s="120"/>
      <c r="I175" s="108" t="str">
        <f t="shared" si="43"/>
        <v/>
      </c>
    </row>
    <row r="176" spans="1:10" ht="42" customHeight="1" x14ac:dyDescent="0.25">
      <c r="A176" s="28" t="s">
        <v>124</v>
      </c>
      <c r="B176" s="120"/>
      <c r="C176" s="108" t="str">
        <f t="shared" si="40"/>
        <v/>
      </c>
      <c r="D176" s="120"/>
      <c r="E176" s="108" t="str">
        <f t="shared" si="41"/>
        <v/>
      </c>
      <c r="F176" s="120"/>
      <c r="G176" s="108" t="str">
        <f t="shared" si="42"/>
        <v/>
      </c>
      <c r="H176" s="120"/>
      <c r="I176" s="108" t="str">
        <f t="shared" si="43"/>
        <v/>
      </c>
    </row>
    <row r="177" spans="1:9" ht="42" customHeight="1" x14ac:dyDescent="0.25">
      <c r="A177" s="38" t="s">
        <v>125</v>
      </c>
      <c r="B177" s="125"/>
      <c r="C177" s="113" t="str">
        <f t="shared" si="40"/>
        <v/>
      </c>
      <c r="D177" s="125"/>
      <c r="E177" s="108" t="str">
        <f t="shared" si="41"/>
        <v/>
      </c>
      <c r="F177" s="125"/>
      <c r="G177" s="108" t="str">
        <f t="shared" si="42"/>
        <v/>
      </c>
      <c r="H177" s="125"/>
      <c r="I177" s="108" t="str">
        <f t="shared" si="43"/>
        <v/>
      </c>
    </row>
    <row r="178" spans="1:9" ht="42" customHeight="1" thickBot="1" x14ac:dyDescent="0.3">
      <c r="A178" s="102" t="s">
        <v>126</v>
      </c>
      <c r="B178" s="126"/>
      <c r="C178" s="117" t="str">
        <f t="shared" si="40"/>
        <v/>
      </c>
      <c r="D178" s="126"/>
      <c r="E178" s="117" t="str">
        <f t="shared" si="41"/>
        <v/>
      </c>
      <c r="F178" s="126"/>
      <c r="G178" s="117" t="str">
        <f t="shared" si="42"/>
        <v/>
      </c>
      <c r="H178" s="126"/>
      <c r="I178" s="117" t="str">
        <f t="shared" si="43"/>
        <v/>
      </c>
    </row>
    <row r="179" spans="1:9" ht="42" customHeight="1" thickTop="1" x14ac:dyDescent="0.25">
      <c r="A179" s="101" t="s">
        <v>127</v>
      </c>
      <c r="B179" s="155">
        <f>SUM(B171:B178)</f>
        <v>0</v>
      </c>
      <c r="C179" s="118" t="str">
        <f t="shared" si="40"/>
        <v/>
      </c>
      <c r="D179" s="155">
        <f>SUM(D171:D178)</f>
        <v>0</v>
      </c>
      <c r="E179" s="118" t="str">
        <f t="shared" si="41"/>
        <v/>
      </c>
      <c r="F179" s="155">
        <f>SUM(F171:F178)</f>
        <v>0</v>
      </c>
      <c r="G179" s="118" t="str">
        <f t="shared" si="42"/>
        <v/>
      </c>
      <c r="H179" s="155">
        <f>SUM(H171:H178)</f>
        <v>0</v>
      </c>
      <c r="I179" s="118" t="str">
        <f t="shared" si="43"/>
        <v/>
      </c>
    </row>
    <row r="180" spans="1:9" ht="76.2" customHeight="1" thickBot="1" x14ac:dyDescent="0.35">
      <c r="A180" s="71" t="s">
        <v>128</v>
      </c>
      <c r="B180" s="119"/>
      <c r="C180" s="119"/>
      <c r="D180" s="119"/>
      <c r="E180" s="119"/>
      <c r="F180" s="119"/>
      <c r="G180" s="119"/>
      <c r="H180" s="119"/>
      <c r="I180"/>
    </row>
    <row r="181" spans="1:9" ht="33.6" customHeight="1" thickTop="1" x14ac:dyDescent="0.25">
      <c r="A181" s="65" t="s">
        <v>129</v>
      </c>
      <c r="B181" s="118">
        <f>B55+B102</f>
        <v>0</v>
      </c>
      <c r="C181" s="118" t="str">
        <f t="shared" ref="C181:C188" si="44">IF(B181="","",IF(B181=0,"",(B181/B$6/$A$11)))</f>
        <v/>
      </c>
      <c r="D181" s="118">
        <f>D55+D102</f>
        <v>0</v>
      </c>
      <c r="E181" s="118" t="str">
        <f t="shared" ref="E181:E188" si="45">IF(D181="","",IF(D181=0,"",(D181/D$6/$A$11)))</f>
        <v/>
      </c>
      <c r="F181" s="118">
        <f>F55+F102</f>
        <v>0</v>
      </c>
      <c r="G181" s="118" t="str">
        <f t="shared" ref="G181:G188" si="46">IF(F181="","",IF(F181=0,"",(F181/F$6/$A$11)))</f>
        <v/>
      </c>
      <c r="H181" s="118">
        <f>H55+H102</f>
        <v>0</v>
      </c>
      <c r="I181" s="158" t="str">
        <f t="shared" ref="I181:I188" si="47">IF(H181="","",IF(H181=0,"",(H181/H$6/$A$11)))</f>
        <v/>
      </c>
    </row>
    <row r="182" spans="1:9" ht="33.6" customHeight="1" x14ac:dyDescent="0.25">
      <c r="A182" s="87" t="s">
        <v>130</v>
      </c>
      <c r="B182" s="127">
        <f>B119+B134+B150+B167</f>
        <v>0</v>
      </c>
      <c r="C182" s="113" t="str">
        <f t="shared" si="44"/>
        <v/>
      </c>
      <c r="D182" s="127">
        <f>D119+D134+D150+D167</f>
        <v>0</v>
      </c>
      <c r="E182" s="113" t="str">
        <f t="shared" si="45"/>
        <v/>
      </c>
      <c r="F182" s="127">
        <f>F119+F134+F150+F167</f>
        <v>0</v>
      </c>
      <c r="G182" s="113" t="str">
        <f t="shared" si="46"/>
        <v/>
      </c>
      <c r="H182" s="127">
        <f>H119+H134+H150+H167</f>
        <v>0</v>
      </c>
      <c r="I182" s="113" t="str">
        <f t="shared" si="47"/>
        <v/>
      </c>
    </row>
    <row r="183" spans="1:9" ht="33.6" customHeight="1" thickBot="1" x14ac:dyDescent="0.3">
      <c r="A183" s="88" t="s">
        <v>131</v>
      </c>
      <c r="B183" s="117">
        <f>B179-B171</f>
        <v>0</v>
      </c>
      <c r="C183" s="117" t="str">
        <f t="shared" si="44"/>
        <v/>
      </c>
      <c r="D183" s="117">
        <f>D179-D171</f>
        <v>0</v>
      </c>
      <c r="E183" s="117" t="str">
        <f t="shared" si="45"/>
        <v/>
      </c>
      <c r="F183" s="117">
        <f>F179-F171</f>
        <v>0</v>
      </c>
      <c r="G183" s="117" t="str">
        <f t="shared" si="46"/>
        <v/>
      </c>
      <c r="H183" s="117">
        <f>H179-H171</f>
        <v>0</v>
      </c>
      <c r="I183" s="117" t="str">
        <f t="shared" si="47"/>
        <v/>
      </c>
    </row>
    <row r="184" spans="1:9" ht="39.6" customHeight="1" thickTop="1" x14ac:dyDescent="0.25">
      <c r="A184" s="89" t="s">
        <v>132</v>
      </c>
      <c r="B184" s="128">
        <f>SUM(B181:B183)</f>
        <v>0</v>
      </c>
      <c r="C184" s="118" t="str">
        <f t="shared" si="44"/>
        <v/>
      </c>
      <c r="D184" s="128">
        <f>SUM(D181:D183)</f>
        <v>0</v>
      </c>
      <c r="E184" s="118" t="str">
        <f t="shared" si="45"/>
        <v/>
      </c>
      <c r="F184" s="128">
        <f>SUM(F181:F183)</f>
        <v>0</v>
      </c>
      <c r="G184" s="118" t="str">
        <f t="shared" si="46"/>
        <v/>
      </c>
      <c r="H184" s="128">
        <f>SUM(H181:H183)</f>
        <v>0</v>
      </c>
      <c r="I184" s="118" t="str">
        <f t="shared" si="47"/>
        <v/>
      </c>
    </row>
    <row r="185" spans="1:9" ht="39.6" customHeight="1" x14ac:dyDescent="0.25">
      <c r="A185" s="87" t="s">
        <v>133</v>
      </c>
      <c r="B185" s="108">
        <f>B57+B104</f>
        <v>0</v>
      </c>
      <c r="C185" s="108" t="str">
        <f t="shared" si="44"/>
        <v/>
      </c>
      <c r="D185" s="108">
        <f>D57+D104</f>
        <v>0</v>
      </c>
      <c r="E185" s="108" t="str">
        <f t="shared" si="45"/>
        <v/>
      </c>
      <c r="F185" s="108">
        <f>F57+F104</f>
        <v>0</v>
      </c>
      <c r="G185" s="108" t="str">
        <f t="shared" si="46"/>
        <v/>
      </c>
      <c r="H185" s="108">
        <f>H57+H104</f>
        <v>0</v>
      </c>
      <c r="I185" s="108" t="str">
        <f t="shared" si="47"/>
        <v/>
      </c>
    </row>
    <row r="186" spans="1:9" ht="39.6" customHeight="1" x14ac:dyDescent="0.25">
      <c r="A186" s="87" t="s">
        <v>134</v>
      </c>
      <c r="B186" s="113">
        <f>B121+B136+B152+B169</f>
        <v>0</v>
      </c>
      <c r="C186" s="113" t="str">
        <f t="shared" si="44"/>
        <v/>
      </c>
      <c r="D186" s="113">
        <f>D121+D136+D152+D169</f>
        <v>0</v>
      </c>
      <c r="E186" s="113" t="str">
        <f t="shared" si="45"/>
        <v/>
      </c>
      <c r="F186" s="113">
        <f>F121+F136+F152+F169</f>
        <v>0</v>
      </c>
      <c r="G186" s="113" t="str">
        <f t="shared" si="46"/>
        <v/>
      </c>
      <c r="H186" s="113">
        <f>H121+H136+H152+H169</f>
        <v>0</v>
      </c>
      <c r="I186" s="113" t="str">
        <f t="shared" si="47"/>
        <v/>
      </c>
    </row>
    <row r="187" spans="1:9" ht="39.6" customHeight="1" thickBot="1" x14ac:dyDescent="0.3">
      <c r="A187" s="88" t="s">
        <v>135</v>
      </c>
      <c r="B187" s="117">
        <f>B179</f>
        <v>0</v>
      </c>
      <c r="C187" s="117" t="str">
        <f t="shared" si="44"/>
        <v/>
      </c>
      <c r="D187" s="117">
        <f>D179</f>
        <v>0</v>
      </c>
      <c r="E187" s="117" t="str">
        <f t="shared" si="45"/>
        <v/>
      </c>
      <c r="F187" s="117">
        <f>F179</f>
        <v>0</v>
      </c>
      <c r="G187" s="117" t="str">
        <f t="shared" si="46"/>
        <v/>
      </c>
      <c r="H187" s="117">
        <f>H179</f>
        <v>0</v>
      </c>
      <c r="I187" s="117" t="str">
        <f t="shared" si="47"/>
        <v/>
      </c>
    </row>
    <row r="188" spans="1:9" ht="36" customHeight="1" thickTop="1" x14ac:dyDescent="0.25">
      <c r="A188" s="89" t="s">
        <v>136</v>
      </c>
      <c r="B188" s="128">
        <f>SUM(B185:B187)</f>
        <v>0</v>
      </c>
      <c r="C188" s="118" t="str">
        <f t="shared" si="44"/>
        <v/>
      </c>
      <c r="D188" s="128">
        <f>SUM(D185:D187)</f>
        <v>0</v>
      </c>
      <c r="E188" s="118" t="str">
        <f t="shared" si="45"/>
        <v/>
      </c>
      <c r="F188" s="128">
        <f>SUM(F185:F187)</f>
        <v>0</v>
      </c>
      <c r="G188" s="118" t="str">
        <f t="shared" si="46"/>
        <v/>
      </c>
      <c r="H188" s="128">
        <f>SUM(H185:H187)</f>
        <v>0</v>
      </c>
      <c r="I188" s="118" t="str">
        <f t="shared" si="47"/>
        <v/>
      </c>
    </row>
    <row r="189" spans="1:9" ht="71.400000000000006" customHeight="1" x14ac:dyDescent="0.25">
      <c r="A189" s="59" t="s">
        <v>137</v>
      </c>
      <c r="B189" s="129"/>
      <c r="C189" s="130" t="s">
        <v>138</v>
      </c>
      <c r="D189" s="129"/>
      <c r="E189" s="130" t="s">
        <v>17</v>
      </c>
      <c r="F189" s="129"/>
      <c r="G189" s="130" t="s">
        <v>17</v>
      </c>
      <c r="H189" s="129"/>
      <c r="I189" s="130" t="s">
        <v>17</v>
      </c>
    </row>
    <row r="190" spans="1:9" ht="25.05" customHeight="1" x14ac:dyDescent="0.25">
      <c r="A190" s="66" t="s">
        <v>139</v>
      </c>
      <c r="B190" s="131"/>
      <c r="C190" s="108" t="str">
        <f>C15</f>
        <v/>
      </c>
      <c r="D190" s="129"/>
      <c r="E190" s="108" t="str">
        <f>E15</f>
        <v/>
      </c>
      <c r="F190" s="129"/>
      <c r="G190" s="108" t="str">
        <f>G15</f>
        <v/>
      </c>
      <c r="H190" s="129"/>
      <c r="I190" s="108" t="str">
        <f>I15</f>
        <v/>
      </c>
    </row>
    <row r="191" spans="1:9" ht="25.05" customHeight="1" x14ac:dyDescent="0.25">
      <c r="A191" s="66" t="s">
        <v>140</v>
      </c>
      <c r="B191" s="131"/>
      <c r="C191" s="108" t="str">
        <f>C60</f>
        <v/>
      </c>
      <c r="D191" s="129"/>
      <c r="E191" s="108" t="str">
        <f>E60</f>
        <v/>
      </c>
      <c r="F191" s="129"/>
      <c r="G191" s="108" t="str">
        <f>G60</f>
        <v/>
      </c>
      <c r="H191" s="129"/>
      <c r="I191" s="108" t="str">
        <f>I60</f>
        <v/>
      </c>
    </row>
    <row r="192" spans="1:9" ht="25.05" customHeight="1" x14ac:dyDescent="0.25">
      <c r="A192" s="67" t="s">
        <v>77</v>
      </c>
      <c r="B192" s="131"/>
      <c r="C192" s="108" t="str">
        <f>C107</f>
        <v/>
      </c>
      <c r="D192" s="129"/>
      <c r="E192" s="108" t="str">
        <f>E107</f>
        <v/>
      </c>
      <c r="F192" s="129"/>
      <c r="G192" s="108" t="str">
        <f>G107</f>
        <v/>
      </c>
      <c r="H192" s="129"/>
      <c r="I192" s="108" t="str">
        <f>I107</f>
        <v/>
      </c>
    </row>
    <row r="193" spans="1:9" ht="25.05" customHeight="1" x14ac:dyDescent="0.25">
      <c r="A193" s="67" t="s">
        <v>92</v>
      </c>
      <c r="B193" s="131"/>
      <c r="C193" s="108" t="str">
        <f>C124</f>
        <v/>
      </c>
      <c r="D193" s="129"/>
      <c r="E193" s="108" t="str">
        <f>E124</f>
        <v/>
      </c>
      <c r="F193" s="129"/>
      <c r="G193" s="108" t="str">
        <f>G124</f>
        <v/>
      </c>
      <c r="H193" s="129"/>
      <c r="I193" s="108" t="str">
        <f>I124</f>
        <v/>
      </c>
    </row>
    <row r="194" spans="1:9" ht="25.05" customHeight="1" x14ac:dyDescent="0.25">
      <c r="A194" s="66" t="s">
        <v>141</v>
      </c>
      <c r="B194" s="131"/>
      <c r="C194" s="108" t="str">
        <f>C139</f>
        <v/>
      </c>
      <c r="D194" s="129"/>
      <c r="E194" s="108" t="str">
        <f>E139</f>
        <v/>
      </c>
      <c r="F194" s="129"/>
      <c r="G194" s="108" t="str">
        <f>G139</f>
        <v/>
      </c>
      <c r="H194" s="129"/>
      <c r="I194" s="108" t="str">
        <f>I139</f>
        <v/>
      </c>
    </row>
    <row r="195" spans="1:9" ht="25.05" customHeight="1" x14ac:dyDescent="0.25">
      <c r="A195" s="66" t="s">
        <v>109</v>
      </c>
      <c r="B195" s="131"/>
      <c r="C195" s="108" t="str">
        <f>C155</f>
        <v/>
      </c>
      <c r="D195" s="129"/>
      <c r="E195" s="108" t="str">
        <f>E155</f>
        <v/>
      </c>
      <c r="F195" s="129"/>
      <c r="G195" s="108" t="str">
        <f>G155</f>
        <v/>
      </c>
      <c r="H195" s="129"/>
      <c r="I195" s="108" t="str">
        <f>I155</f>
        <v/>
      </c>
    </row>
    <row r="196" spans="1:9" ht="25.05" customHeight="1" x14ac:dyDescent="0.25">
      <c r="A196" s="69" t="s">
        <v>142</v>
      </c>
      <c r="B196" s="131"/>
      <c r="C196" s="156">
        <f>SUM(C190:C195)</f>
        <v>0</v>
      </c>
      <c r="D196" s="132"/>
      <c r="E196" s="156">
        <f>SUM(E190:E195)</f>
        <v>0</v>
      </c>
      <c r="F196" s="132"/>
      <c r="G196" s="156">
        <f>SUM(G190:G195)</f>
        <v>0</v>
      </c>
      <c r="H196" s="132"/>
      <c r="I196" s="156">
        <f>SUM(I190:I195)</f>
        <v>0</v>
      </c>
    </row>
    <row r="197" spans="1:9" ht="42" customHeight="1" x14ac:dyDescent="0.25">
      <c r="A197" s="59" t="s">
        <v>143</v>
      </c>
      <c r="B197" s="133"/>
      <c r="C197" s="134" t="s">
        <v>144</v>
      </c>
      <c r="D197" s="133"/>
      <c r="E197" s="134" t="s">
        <v>144</v>
      </c>
      <c r="F197" s="133"/>
      <c r="G197" s="134" t="s">
        <v>144</v>
      </c>
      <c r="H197" s="133"/>
      <c r="I197" s="134" t="s">
        <v>144</v>
      </c>
    </row>
    <row r="198" spans="1:9" ht="25.05" customHeight="1" x14ac:dyDescent="0.25">
      <c r="A198" s="68" t="s">
        <v>145</v>
      </c>
      <c r="B198" s="135"/>
      <c r="C198" s="136"/>
      <c r="D198" s="111"/>
      <c r="E198" s="136"/>
      <c r="F198" s="111"/>
      <c r="G198" s="136"/>
      <c r="H198" s="111"/>
      <c r="I198" s="136"/>
    </row>
    <row r="199" spans="1:9" ht="25.05" customHeight="1" x14ac:dyDescent="0.25">
      <c r="A199" s="68" t="s">
        <v>146</v>
      </c>
      <c r="B199" s="135"/>
      <c r="C199" s="136"/>
      <c r="D199" s="111"/>
      <c r="E199" s="136"/>
      <c r="F199" s="111"/>
      <c r="G199" s="136"/>
      <c r="H199" s="111"/>
      <c r="I199" s="136"/>
    </row>
    <row r="200" spans="1:9" ht="25.05" customHeight="1" x14ac:dyDescent="0.25">
      <c r="A200" s="70"/>
      <c r="B200" s="135"/>
      <c r="C200" s="136"/>
      <c r="D200" s="111"/>
      <c r="E200" s="136"/>
      <c r="F200" s="111"/>
      <c r="G200" s="136"/>
      <c r="H200" s="111"/>
      <c r="I200" s="136"/>
    </row>
    <row r="201" spans="1:9" ht="25.05" customHeight="1" x14ac:dyDescent="0.25">
      <c r="A201" s="70"/>
      <c r="B201" s="135"/>
      <c r="C201" s="136"/>
      <c r="D201" s="133"/>
      <c r="E201" s="136"/>
      <c r="F201" s="133"/>
      <c r="G201" s="136"/>
      <c r="H201" s="133"/>
      <c r="I201" s="136"/>
    </row>
    <row r="202" spans="1:9" ht="47.4" customHeight="1" x14ac:dyDescent="0.25">
      <c r="A202" s="59" t="s">
        <v>147</v>
      </c>
      <c r="B202" s="133"/>
      <c r="C202" s="133"/>
      <c r="D202" s="133"/>
      <c r="E202" s="133"/>
      <c r="F202" s="133"/>
      <c r="G202" s="137"/>
      <c r="H202" s="133"/>
      <c r="I202" s="137"/>
    </row>
    <row r="203" spans="1:9" ht="25.05" customHeight="1" x14ac:dyDescent="0.25">
      <c r="A203" s="68" t="s">
        <v>148</v>
      </c>
      <c r="B203" s="135"/>
      <c r="C203" s="148"/>
      <c r="D203" s="111"/>
      <c r="E203" s="148"/>
      <c r="F203" s="111"/>
      <c r="G203" s="148"/>
      <c r="H203" s="111"/>
      <c r="I203" s="148"/>
    </row>
    <row r="204" spans="1:9" ht="25.05" customHeight="1" x14ac:dyDescent="0.25">
      <c r="A204" s="68" t="s">
        <v>149</v>
      </c>
      <c r="B204" s="135"/>
      <c r="C204" s="148"/>
      <c r="D204" s="111"/>
      <c r="E204" s="148"/>
      <c r="F204" s="111"/>
      <c r="G204" s="148"/>
      <c r="H204" s="111"/>
      <c r="I204" s="148"/>
    </row>
    <row r="205" spans="1:9" ht="25.05" customHeight="1" x14ac:dyDescent="0.25">
      <c r="A205" s="68" t="s">
        <v>33</v>
      </c>
      <c r="B205" s="135"/>
      <c r="C205" s="148"/>
      <c r="D205" s="111"/>
      <c r="E205" s="148"/>
      <c r="F205" s="111"/>
      <c r="G205" s="148"/>
      <c r="H205" s="111"/>
      <c r="I205" s="148"/>
    </row>
    <row r="206" spans="1:9" ht="25.05" customHeight="1" x14ac:dyDescent="0.25">
      <c r="A206" s="70"/>
      <c r="B206" s="135"/>
      <c r="C206" s="148"/>
      <c r="D206" s="111"/>
      <c r="E206" s="148"/>
      <c r="F206" s="111"/>
      <c r="G206" s="148"/>
      <c r="H206" s="111"/>
      <c r="I206" s="148"/>
    </row>
    <row r="207" spans="1:9" ht="75" customHeight="1" x14ac:dyDescent="0.25">
      <c r="A207" s="60" t="s">
        <v>150</v>
      </c>
      <c r="B207" s="111"/>
      <c r="C207" s="138"/>
      <c r="D207" s="111"/>
      <c r="E207" s="138"/>
      <c r="F207" s="111"/>
      <c r="G207" s="111"/>
      <c r="H207" s="111"/>
      <c r="I207" s="111"/>
    </row>
    <row r="208" spans="1:9" ht="69.599999999999994" customHeight="1" x14ac:dyDescent="0.25">
      <c r="A208" s="61" t="s">
        <v>151</v>
      </c>
      <c r="B208" s="139"/>
      <c r="C208" s="139"/>
      <c r="D208" s="139"/>
      <c r="E208" s="139"/>
      <c r="F208" s="139"/>
      <c r="G208" s="139"/>
      <c r="H208" s="139"/>
      <c r="I208" s="139"/>
    </row>
    <row r="209" spans="1:9" ht="52.8" customHeight="1" x14ac:dyDescent="0.25">
      <c r="A209" s="61" t="s">
        <v>152</v>
      </c>
      <c r="B209" s="139"/>
      <c r="C209" s="139"/>
      <c r="D209" s="139"/>
      <c r="E209" s="139"/>
      <c r="F209" s="139"/>
      <c r="G209" s="139"/>
      <c r="H209" s="139"/>
      <c r="I209" s="139"/>
    </row>
    <row r="210" spans="1:9" ht="45.6" customHeight="1" x14ac:dyDescent="0.3">
      <c r="A210" s="62" t="s">
        <v>153</v>
      </c>
      <c r="B210" s="140" t="s">
        <v>154</v>
      </c>
      <c r="C210" s="140"/>
      <c r="D210" s="140" t="s">
        <v>154</v>
      </c>
      <c r="E210" s="139"/>
      <c r="F210" s="140" t="s">
        <v>154</v>
      </c>
      <c r="G210" s="139"/>
      <c r="H210" s="140" t="s">
        <v>154</v>
      </c>
      <c r="I210" s="139"/>
    </row>
    <row r="211" spans="1:9" ht="25.05" customHeight="1" x14ac:dyDescent="0.25">
      <c r="A211" s="12" t="s">
        <v>155</v>
      </c>
      <c r="B211" s="140"/>
      <c r="C211" s="140"/>
      <c r="D211" s="140"/>
      <c r="E211" s="139"/>
      <c r="F211" s="140"/>
      <c r="G211" s="139"/>
      <c r="H211" s="140"/>
      <c r="I211" s="139"/>
    </row>
    <row r="212" spans="1:9" ht="31.2" customHeight="1" x14ac:dyDescent="0.25">
      <c r="A212" s="85" t="s">
        <v>156</v>
      </c>
      <c r="B212" s="141"/>
      <c r="C212" s="140"/>
      <c r="D212" s="141"/>
      <c r="E212" s="139"/>
      <c r="F212" s="141"/>
      <c r="G212" s="139"/>
      <c r="H212" s="141"/>
      <c r="I212" s="139"/>
    </row>
    <row r="213" spans="1:9" ht="31.2" customHeight="1" x14ac:dyDescent="0.25">
      <c r="A213" s="85" t="s">
        <v>157</v>
      </c>
      <c r="B213" s="141"/>
      <c r="C213" s="140"/>
      <c r="D213" s="141"/>
      <c r="E213" s="139"/>
      <c r="F213" s="141"/>
      <c r="G213" s="139"/>
      <c r="H213" s="141"/>
      <c r="I213" s="139"/>
    </row>
    <row r="214" spans="1:9" ht="36" customHeight="1" x14ac:dyDescent="0.25">
      <c r="A214" s="86" t="s">
        <v>158</v>
      </c>
      <c r="B214" s="141"/>
      <c r="C214" s="140"/>
      <c r="D214" s="141"/>
      <c r="E214" s="139"/>
      <c r="F214" s="141"/>
      <c r="G214" s="139"/>
      <c r="H214" s="141"/>
      <c r="I214" s="139"/>
    </row>
    <row r="215" spans="1:9" ht="36" customHeight="1" x14ac:dyDescent="0.25">
      <c r="A215" s="86" t="s">
        <v>159</v>
      </c>
      <c r="B215" s="141"/>
      <c r="C215" s="140"/>
      <c r="D215" s="141"/>
      <c r="E215" s="139"/>
      <c r="F215" s="141"/>
      <c r="G215" s="139"/>
      <c r="H215" s="141"/>
      <c r="I215" s="139"/>
    </row>
    <row r="216" spans="1:9" ht="36" customHeight="1" x14ac:dyDescent="0.25">
      <c r="A216" s="85" t="s">
        <v>53</v>
      </c>
      <c r="B216" s="142"/>
      <c r="C216" s="140"/>
      <c r="D216" s="142"/>
      <c r="E216" s="139"/>
      <c r="F216" s="142"/>
      <c r="G216" s="139"/>
      <c r="H216" s="142"/>
      <c r="I216" s="139"/>
    </row>
    <row r="217" spans="1:9" ht="36" customHeight="1" thickBot="1" x14ac:dyDescent="0.3">
      <c r="A217" s="13" t="s">
        <v>160</v>
      </c>
      <c r="B217" s="143"/>
      <c r="C217" s="140"/>
      <c r="D217" s="143"/>
      <c r="E217" s="139"/>
      <c r="F217" s="143"/>
      <c r="G217" s="139"/>
      <c r="H217" s="143"/>
      <c r="I217" s="139"/>
    </row>
    <row r="218" spans="1:9" ht="36" customHeight="1" thickTop="1" x14ac:dyDescent="0.25">
      <c r="A218" s="30" t="s">
        <v>161</v>
      </c>
      <c r="B218" s="144">
        <f>SUM(B212:B217)</f>
        <v>0</v>
      </c>
      <c r="C218" s="140"/>
      <c r="D218" s="144">
        <f>SUM(D212:D217)</f>
        <v>0</v>
      </c>
      <c r="E218" s="139"/>
      <c r="F218" s="144">
        <f>SUM(F212:F217)</f>
        <v>0</v>
      </c>
      <c r="G218" s="139"/>
      <c r="H218" s="144">
        <f>SUM(H212:H217)</f>
        <v>0</v>
      </c>
      <c r="I218" s="139"/>
    </row>
    <row r="219" spans="1:9" ht="36" customHeight="1" x14ac:dyDescent="0.25">
      <c r="A219" s="29" t="s">
        <v>162</v>
      </c>
      <c r="B219" s="141"/>
      <c r="C219" s="140"/>
      <c r="D219" s="141"/>
      <c r="E219" s="139"/>
      <c r="F219" s="141"/>
      <c r="G219" s="139"/>
      <c r="H219" s="141"/>
      <c r="I219" s="139"/>
    </row>
    <row r="220" spans="1:9" ht="36" customHeight="1" x14ac:dyDescent="0.25">
      <c r="A220" s="29" t="s">
        <v>163</v>
      </c>
      <c r="B220" s="144">
        <f>SUM(B218:B219)</f>
        <v>0</v>
      </c>
      <c r="C220" s="140"/>
      <c r="D220" s="144">
        <f>SUM(D218:D219)</f>
        <v>0</v>
      </c>
      <c r="E220" s="139"/>
      <c r="F220" s="144">
        <f>SUM(F218:F219)</f>
        <v>0</v>
      </c>
      <c r="G220" s="139"/>
      <c r="H220" s="144">
        <f>SUM(H218:H219)</f>
        <v>0</v>
      </c>
      <c r="I220" s="139"/>
    </row>
    <row r="221" spans="1:9" ht="54" customHeight="1" x14ac:dyDescent="0.3">
      <c r="A221" s="62" t="s">
        <v>164</v>
      </c>
      <c r="B221" s="139"/>
      <c r="C221" s="140"/>
      <c r="D221" s="139"/>
      <c r="E221" s="139"/>
      <c r="F221" s="139"/>
      <c r="G221" s="139"/>
      <c r="H221" s="139"/>
      <c r="I221" s="139"/>
    </row>
    <row r="222" spans="1:9" ht="36" customHeight="1" x14ac:dyDescent="0.25">
      <c r="A222" s="85" t="s">
        <v>165</v>
      </c>
      <c r="B222" s="141"/>
      <c r="C222" s="140"/>
      <c r="D222" s="141"/>
      <c r="E222" s="139"/>
      <c r="F222" s="141"/>
      <c r="G222" s="139"/>
      <c r="H222" s="141"/>
      <c r="I222" s="139"/>
    </row>
    <row r="223" spans="1:9" ht="36" customHeight="1" x14ac:dyDescent="0.25">
      <c r="A223" s="85" t="s">
        <v>166</v>
      </c>
      <c r="B223" s="141"/>
      <c r="C223" s="140"/>
      <c r="D223" s="141"/>
      <c r="E223" s="139"/>
      <c r="F223" s="141"/>
      <c r="G223" s="139"/>
      <c r="H223" s="141"/>
      <c r="I223" s="139"/>
    </row>
    <row r="224" spans="1:9" ht="36" customHeight="1" x14ac:dyDescent="0.25">
      <c r="A224" s="86" t="s">
        <v>167</v>
      </c>
      <c r="B224" s="141"/>
      <c r="C224" s="140"/>
      <c r="D224" s="141"/>
      <c r="E224" s="139"/>
      <c r="F224" s="141"/>
      <c r="G224" s="139"/>
      <c r="H224" s="141"/>
      <c r="I224" s="139"/>
    </row>
    <row r="225" spans="1:9" ht="36" customHeight="1" x14ac:dyDescent="0.25">
      <c r="A225" s="86" t="s">
        <v>168</v>
      </c>
      <c r="B225" s="141"/>
      <c r="C225" s="140"/>
      <c r="D225" s="141"/>
      <c r="E225" s="139"/>
      <c r="F225" s="141"/>
      <c r="G225" s="139"/>
      <c r="H225" s="141"/>
      <c r="I225" s="139"/>
    </row>
    <row r="226" spans="1:9" ht="36" customHeight="1" x14ac:dyDescent="0.25">
      <c r="A226" s="85" t="s">
        <v>53</v>
      </c>
      <c r="B226" s="141"/>
      <c r="C226" s="140"/>
      <c r="D226" s="141"/>
      <c r="E226" s="139"/>
      <c r="F226" s="141"/>
      <c r="G226" s="139"/>
      <c r="H226" s="141"/>
      <c r="I226" s="139"/>
    </row>
    <row r="227" spans="1:9" ht="36" customHeight="1" thickBot="1" x14ac:dyDescent="0.3">
      <c r="A227" s="13" t="s">
        <v>160</v>
      </c>
      <c r="B227" s="145"/>
      <c r="C227" s="140"/>
      <c r="D227" s="145"/>
      <c r="E227" s="139"/>
      <c r="F227" s="145"/>
      <c r="G227" s="139"/>
      <c r="H227" s="145"/>
      <c r="I227" s="139"/>
    </row>
    <row r="228" spans="1:9" ht="33" customHeight="1" thickTop="1" x14ac:dyDescent="0.25">
      <c r="A228" s="30" t="s">
        <v>169</v>
      </c>
      <c r="B228" s="144">
        <f>SUM(B222:B227)</f>
        <v>0</v>
      </c>
      <c r="C228" s="140"/>
      <c r="D228" s="144">
        <f>SUM(D222:D227)</f>
        <v>0</v>
      </c>
      <c r="E228" s="139"/>
      <c r="F228" s="144">
        <f>SUM(F222:F227)</f>
        <v>0</v>
      </c>
      <c r="G228" s="139"/>
      <c r="H228" s="144">
        <f>SUM(H222:H227)</f>
        <v>0</v>
      </c>
      <c r="I228" s="139"/>
    </row>
    <row r="229" spans="1:9" ht="33" customHeight="1" x14ac:dyDescent="0.25">
      <c r="A229" s="29" t="s">
        <v>162</v>
      </c>
      <c r="B229" s="141"/>
      <c r="C229" s="140"/>
      <c r="D229" s="141"/>
      <c r="E229" s="139"/>
      <c r="F229" s="141"/>
      <c r="G229" s="139"/>
      <c r="H229" s="141"/>
      <c r="I229" s="139"/>
    </row>
    <row r="230" spans="1:9" ht="33" customHeight="1" x14ac:dyDescent="0.25">
      <c r="A230" s="29" t="s">
        <v>170</v>
      </c>
      <c r="B230" s="144">
        <f>SUM(B228:B229)</f>
        <v>0</v>
      </c>
      <c r="C230" s="140"/>
      <c r="D230" s="144">
        <f>SUM(D228:D229)</f>
        <v>0</v>
      </c>
      <c r="E230" s="139"/>
      <c r="F230" s="144">
        <f>SUM(F228:F229)</f>
        <v>0</v>
      </c>
      <c r="G230" s="139"/>
      <c r="H230" s="144">
        <f>SUM(H228:H229)</f>
        <v>0</v>
      </c>
      <c r="I230" s="139"/>
    </row>
    <row r="231" spans="1:9" ht="53.4" customHeight="1" x14ac:dyDescent="0.3">
      <c r="A231" s="63" t="s">
        <v>171</v>
      </c>
      <c r="B231" s="140"/>
      <c r="C231" s="140"/>
      <c r="D231" s="140"/>
      <c r="E231" s="139"/>
      <c r="F231" s="140"/>
      <c r="G231" s="139"/>
      <c r="H231" s="140"/>
      <c r="I231" s="139"/>
    </row>
    <row r="232" spans="1:9" ht="25.05" customHeight="1" x14ac:dyDescent="0.25">
      <c r="A232" s="29" t="s">
        <v>172</v>
      </c>
      <c r="B232" s="141"/>
      <c r="C232" s="140"/>
      <c r="D232" s="141"/>
      <c r="E232" s="139"/>
      <c r="F232" s="141"/>
      <c r="G232" s="139"/>
      <c r="H232" s="141"/>
      <c r="I232" s="139"/>
    </row>
    <row r="233" spans="1:9" ht="25.05" customHeight="1" thickBot="1" x14ac:dyDescent="0.3">
      <c r="A233" s="84" t="s">
        <v>173</v>
      </c>
      <c r="B233" s="143"/>
      <c r="C233" s="140"/>
      <c r="D233" s="143"/>
      <c r="E233" s="139"/>
      <c r="F233" s="143"/>
      <c r="G233" s="139"/>
      <c r="H233" s="143"/>
      <c r="I233" s="139"/>
    </row>
    <row r="234" spans="1:9" ht="36" customHeight="1" thickTop="1" x14ac:dyDescent="0.25">
      <c r="A234" s="30" t="s">
        <v>174</v>
      </c>
      <c r="B234" s="144">
        <f>SUM(B232:B233)</f>
        <v>0</v>
      </c>
      <c r="C234" s="140"/>
      <c r="D234" s="144">
        <f>SUM(D232:D233)</f>
        <v>0</v>
      </c>
      <c r="E234" s="139"/>
      <c r="F234" s="144">
        <f>SUM(F232:F233)</f>
        <v>0</v>
      </c>
      <c r="G234" s="139"/>
      <c r="H234" s="144">
        <f>SUM(H232:H233)</f>
        <v>0</v>
      </c>
      <c r="I234" s="139"/>
    </row>
    <row r="235" spans="1:9" ht="36" customHeight="1" x14ac:dyDescent="0.25">
      <c r="A235" s="29" t="s">
        <v>162</v>
      </c>
      <c r="B235" s="141"/>
      <c r="C235" s="140"/>
      <c r="D235" s="141"/>
      <c r="E235" s="139"/>
      <c r="F235" s="141"/>
      <c r="G235" s="139"/>
      <c r="H235" s="141"/>
      <c r="I235" s="139"/>
    </row>
    <row r="236" spans="1:9" ht="36" customHeight="1" x14ac:dyDescent="0.25">
      <c r="A236" s="29" t="s">
        <v>175</v>
      </c>
      <c r="B236" s="144">
        <f>SUM(B234:B235)</f>
        <v>0</v>
      </c>
      <c r="C236" s="140"/>
      <c r="D236" s="144">
        <f>SUM(D234:D235)</f>
        <v>0</v>
      </c>
      <c r="E236" s="139"/>
      <c r="F236" s="144">
        <f>SUM(F234:F235)</f>
        <v>0</v>
      </c>
      <c r="G236" s="139"/>
      <c r="H236" s="144">
        <f>SUM(H234:H235)</f>
        <v>0</v>
      </c>
      <c r="I236" s="139"/>
    </row>
    <row r="237" spans="1:9" ht="40.200000000000003" customHeight="1" x14ac:dyDescent="0.25">
      <c r="A237" s="159" t="s">
        <v>176</v>
      </c>
      <c r="B237" s="146">
        <f>B184+B218+B228+B234</f>
        <v>0</v>
      </c>
      <c r="C237" s="139"/>
      <c r="D237" s="146">
        <f>D184+D218+D228+D234</f>
        <v>0</v>
      </c>
      <c r="E237" s="139"/>
      <c r="F237" s="146">
        <f>F184+F218+F228+F234</f>
        <v>0</v>
      </c>
      <c r="G237" s="139"/>
      <c r="H237" s="146">
        <f>H184+H218+H228+H234</f>
        <v>0</v>
      </c>
      <c r="I237" s="139"/>
    </row>
    <row r="238" spans="1:9" ht="40.200000000000003" customHeight="1" x14ac:dyDescent="0.25">
      <c r="A238" s="160" t="s">
        <v>177</v>
      </c>
      <c r="B238" s="128">
        <f>B188+B220+B230+B236</f>
        <v>0</v>
      </c>
      <c r="C238" s="130"/>
      <c r="D238" s="128">
        <f>D188+D220+D230+D236</f>
        <v>0</v>
      </c>
      <c r="E238" s="139"/>
      <c r="F238" s="128">
        <f>F188+F220+F230+F236</f>
        <v>0</v>
      </c>
      <c r="G238" s="139"/>
      <c r="H238" s="128">
        <f>H188+H220+H230+H236</f>
        <v>0</v>
      </c>
      <c r="I238" s="139"/>
    </row>
    <row r="239" spans="1:9" ht="47.4" customHeight="1" x14ac:dyDescent="0.25">
      <c r="A239" s="31" t="s">
        <v>178</v>
      </c>
    </row>
    <row r="240" spans="1:9" ht="91.2" customHeight="1" x14ac:dyDescent="0.25">
      <c r="A240" s="32"/>
      <c r="B240"/>
    </row>
    <row r="241" spans="1:1" x14ac:dyDescent="0.25">
      <c r="A241" s="33" t="s">
        <v>179</v>
      </c>
    </row>
  </sheetData>
  <sheetProtection algorithmName="SHA-512" hashValue="O2hKwliqx0SwbQheRBUmTIhbr1HIxU+WqI/c1buOom+5B59q7OXGcEd7ZSUrWi0oLc2HE3Ji+CGVTFQ5LNz6lw==" saltValue="VxCO3RKIsepJJNlRVrD3Ig==" spinCount="100000" sheet="1" objects="1" scenarios="1"/>
  <dataValidations count="20">
    <dataValidation operator="notBetween" showInputMessage="1" showErrorMessage="1" prompt="Lägg till räkenskapsperiodens längd i månader." sqref="A11" xr:uid="{F46A5E29-DA7D-46D3-B2D3-21F3DE72C934}"/>
    <dataValidation allowBlank="1" showInputMessage="1" showErrorMessage="1" promptTitle="Vastikkeet huoneistoalaa kohden" prompt="Täytä huoneistoala ja tilikauden pituus. " sqref="G16:G22 E16:E22 I16:I22 C16:C22" xr:uid="{192F0AB9-C8D0-4798-BCA5-3D19968DD79B}"/>
    <dataValidation allowBlank="1" showInputMessage="1" showErrorMessage="1" promptTitle="Rivin leveyden lisääminen" prompt="Laskelman suojauksen salasana on &quot;ara&quot;. Riviä pääsee leventämään purkamalla salasanan. " sqref="I203 E203 G203 C203" xr:uid="{366F7954-FC91-40A3-A8FC-9B6719D33D33}"/>
    <dataValidation allowBlank="1" showInputMessage="1" showErrorMessage="1" promptTitle="Anvisning" prompt="Rutorna är fästa i B4-rutan. Anvisningar för frigörande av rutor finns i anvisningarna. " sqref="B4" xr:uid="{51CD947C-9B04-4196-BBB5-6002DD735853}"/>
    <dataValidation allowBlank="1" showInputMessage="1" showErrorMessage="1" promptTitle="Huomautus" prompt="Älä esitä varautumisiin kerättäviä vastikkeita kahteen kertaan, jos ne sisältyvät jo käyttövastike II:een. " sqref="C191 E191 G191 I191" xr:uid="{E86A095A-9548-480B-BEA5-1847411CFAF6}"/>
    <dataValidation allowBlank="1" showInputMessage="1" showErrorMessage="1" promptTitle="Anvisning" prompt="Vederlagen ska fastställas för en nyttjandegrad på 100%." sqref="B15 D15 F15 H15" xr:uid="{DD0AF560-7868-4EBC-BEDA-C2A854A37D3F}"/>
    <dataValidation allowBlank="1" showInputMessage="1" showErrorMessage="1" prompt="Vederlagen ska fastställas för en nyttjandegrad på 100%. ARA rekommenderar att de vederlag som samlas in för avsättningar inte inkluderas i k-motsv. II, utan att de presenteras direkt i förberedelserna. " sqref="B60 D60 F60 H60" xr:uid="{C9A608CC-57B2-447D-9E57-BFB207C12107}"/>
    <dataValidation allowBlank="1" showInputMessage="1" showErrorMessage="1" prompt="Bolagets (objektets) faktiska uppskattade kostnader. _x000a_" sqref="B84 D84 F84 H84" xr:uid="{62BF0896-DC61-4DF3-9368-544F5F99B3F5}"/>
    <dataValidation allowBlank="1" showInputMessage="1" showErrorMessage="1" prompt="Bolagets och utjämningsgruppens kostnader har fördelats på alla objekt, så i bolagets och utjämningsgruppens beräkning presenteras inte vederlagets utjämningssumma." sqref="B85 D85 D99 B99 B148 D148" xr:uid="{CDF1F76D-5FB2-4570-B2A6-7FFDF1B5A4AE}"/>
    <dataValidation allowBlank="1" showInputMessage="1" showErrorMessage="1" prompt="Summa, vad objektet betalar för andra objekt eller på motsvarande sätt får gottgörelse för sina egna kostnader från andra objekt. Eftersom kostnaderna presenteras med plustecken visas krediteringen med minustecken." sqref="F85 H85 F99 H99 F148 H148" xr:uid="{76DAEE5F-22BC-480E-8FCD-AE9515311511}"/>
    <dataValidation allowBlank="1" showInputMessage="1" showErrorMessage="1" prompt="Om man i de vederlagsintäkter som samlas in har beaktat föregående räkenskapsperiods över- och underskott, dras över- och underskottet inte längre av från slutsumman (summan minskar återstoden två gånger)." sqref="B104 D104 F104 H104 B57 D57 F57 H57" xr:uid="{D97E72B4-F731-4EDC-BB8F-D44890899F95}"/>
    <dataValidation allowBlank="1" showInputMessage="1" showErrorMessage="1" prompt="Avsättningarna för inlösen av bostadsrättslägenheter och låneamorteringar kan också presenteras i samband med ”avsättningar för lagstadgade förpliktelser”. Dölj överflödiga rader vid behov." sqref="B124 D124 F124 H124" xr:uid="{C2901F4F-84AE-4FD5-8DD3-E216A8F66D51}"/>
    <dataValidation allowBlank="1" showInputMessage="1" showErrorMessage="1" prompt="Här presenteras inlösningar av befintliga (gamla) objekt (bostadsrättslägenheter Inlösen och försäljning kan också uppges som nettobelopp antingen som sålda bostadsrätter eller i de bostadsrätter som inlösts till samfundet." sqref="B130 D130 F130 H130 F126 H126 D126 B126 F141 H141 D141 B141 F145 H145 D145 B145" xr:uid="{AD05BE3A-613E-48A2-8288-A73EA9CAE0BF}"/>
    <dataValidation allowBlank="1" showInputMessage="1" showErrorMessage="1" prompt="Dölj överflödiga rader vid behov. Om raderna tas bort försvinner formlerna." sqref="B139 D139 F139 H139 F155 H155 D155 B155" xr:uid="{34D5C17A-5432-477A-AD87-4D4351ED311E}"/>
    <dataValidation allowBlank="1" showInputMessage="1" showErrorMessage="1" prompt="Efterkalkylen för föregående räkenskapsperiod ”Återstoden av investeringarna och finansieringarna”. I fråga om investeringar anges i regel kostnader som täckts med extern finansiering." sqref="B171 D171 F171 H171" xr:uid="{90321F03-CBB1-4105-8593-F73ABAFB95F7}"/>
    <dataValidation allowBlank="1" showInputMessage="1" showErrorMessage="1" prompt="Ange endast försäljning av bostadsrättslägenheter för nya objekt samt sådana lägenheter som säljs för första gången." sqref="B175 D175 F175 H175" xr:uid="{7635B49D-1D63-4EE3-8143-FE0975F60170}"/>
    <dataValidation allowBlank="1" showInputMessage="1" showErrorMessage="1" prompt="Investeringarna påverkar inte vederlagets belopp, eftersom investeringarna i regel täcks med extern finansiering." sqref="B183 D183 F183 H183" xr:uid="{721972BC-1591-4771-A1EE-63EC223F6625}"/>
    <dataValidation allowBlank="1" showInputMessage="1" showErrorMessage="1" prompt="Fyll i enhetens räkenskapsperiod från startdatumet till slutdatumet i den här rutan. T.ex. 1.1-31.12.2023." sqref="A9" xr:uid="{CF85326D-1C76-42DE-89D2-8A02390E3F5F}"/>
    <dataValidation allowBlank="1" showInputMessage="1" showErrorMessage="1" prompt="Fyll i samfundets lägenhetsyta och räkenskapsperiodens längd (mån.)" sqref="I15 G15 E15 C15" xr:uid="{D7206BD7-5ED2-4DFF-922B-56A12FF1D5FB}"/>
    <dataValidation allowBlank="1" showInputMessage="1" showErrorMessage="1" prompt="Kostnaderna matas in med plustecken." sqref="H24 F24 D24 B24 F67 H67 D67 B67" xr:uid="{3E552FC5-FBFE-4BA5-8772-0FBA6E7BD695}"/>
  </dataValidations>
  <pageMargins left="0.70866141732283472" right="0.70866141732283472" top="0.74803149606299213" bottom="0.74803149606299213" header="0.31496062992125984" footer="0.31496062992125984"/>
  <pageSetup paperSize="9" scale="88" orientation="landscape" r:id="rId1"/>
  <headerFooter>
    <oddHeader>&amp;C&amp;D</oddHeader>
    <oddFooter>&amp;C&amp;P</oddFooter>
  </headerFooter>
  <rowBreaks count="1" manualBreakCount="1">
    <brk id="188" max="8" man="1"/>
  </rowBreaks>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5761A-0825-494F-BC92-34FDCDC0C98B}">
  <dimension ref="A1:B169"/>
  <sheetViews>
    <sheetView zoomScale="90" zoomScaleNormal="90" workbookViewId="0">
      <selection activeCell="B120" sqref="B120"/>
    </sheetView>
  </sheetViews>
  <sheetFormatPr defaultRowHeight="13.8" x14ac:dyDescent="0.25"/>
  <cols>
    <col min="1" max="1" width="53.453125" style="174" bestFit="1" customWidth="1"/>
    <col min="2" max="2" width="83.36328125" style="79" customWidth="1"/>
  </cols>
  <sheetData>
    <row r="1" spans="1:2" ht="22.2" x14ac:dyDescent="0.25">
      <c r="A1" s="179" t="s">
        <v>180</v>
      </c>
      <c r="B1" s="168" t="s">
        <v>358</v>
      </c>
    </row>
    <row r="2" spans="1:2" ht="27.6" x14ac:dyDescent="0.25">
      <c r="A2" s="80" t="s">
        <v>51</v>
      </c>
      <c r="B2" s="79" t="s">
        <v>257</v>
      </c>
    </row>
    <row r="3" spans="1:2" ht="82.8" x14ac:dyDescent="0.25">
      <c r="A3" s="81" t="s">
        <v>245</v>
      </c>
      <c r="B3" s="79" t="s">
        <v>246</v>
      </c>
    </row>
    <row r="4" spans="1:2" ht="27.6" x14ac:dyDescent="0.25">
      <c r="A4" s="81" t="s">
        <v>183</v>
      </c>
      <c r="B4" s="79" t="s">
        <v>184</v>
      </c>
    </row>
    <row r="5" spans="1:2" ht="41.4" x14ac:dyDescent="0.25">
      <c r="A5" s="81" t="s">
        <v>217</v>
      </c>
      <c r="B5" s="79" t="s">
        <v>218</v>
      </c>
    </row>
    <row r="6" spans="1:2" ht="55.2" x14ac:dyDescent="0.25">
      <c r="A6" s="169" t="s">
        <v>109</v>
      </c>
      <c r="B6" s="79" t="s">
        <v>318</v>
      </c>
    </row>
    <row r="7" spans="1:2" ht="96.6" x14ac:dyDescent="0.25">
      <c r="A7" s="169" t="s">
        <v>141</v>
      </c>
      <c r="B7" s="79" t="s">
        <v>380</v>
      </c>
    </row>
    <row r="8" spans="1:2" ht="69" x14ac:dyDescent="0.25">
      <c r="A8" s="173" t="s">
        <v>92</v>
      </c>
      <c r="B8" s="79" t="s">
        <v>317</v>
      </c>
    </row>
    <row r="9" spans="1:2" ht="69" x14ac:dyDescent="0.25">
      <c r="A9" s="81" t="s">
        <v>77</v>
      </c>
      <c r="B9" s="79" t="s">
        <v>319</v>
      </c>
    </row>
    <row r="10" spans="1:2" ht="151.80000000000001" x14ac:dyDescent="0.25">
      <c r="A10" s="81" t="s">
        <v>255</v>
      </c>
      <c r="B10" s="79" t="s">
        <v>256</v>
      </c>
    </row>
    <row r="11" spans="1:2" ht="41.4" x14ac:dyDescent="0.25">
      <c r="A11" s="198" t="s">
        <v>384</v>
      </c>
      <c r="B11" s="199" t="s">
        <v>385</v>
      </c>
    </row>
    <row r="12" spans="1:2" ht="151.80000000000001" x14ac:dyDescent="0.25">
      <c r="A12" s="169" t="s">
        <v>378</v>
      </c>
      <c r="B12" s="79" t="s">
        <v>379</v>
      </c>
    </row>
    <row r="13" spans="1:2" x14ac:dyDescent="0.25">
      <c r="A13" s="82" t="s">
        <v>20</v>
      </c>
      <c r="B13" s="79" t="s">
        <v>197</v>
      </c>
    </row>
    <row r="14" spans="1:2" ht="207" x14ac:dyDescent="0.25">
      <c r="A14" s="169" t="s">
        <v>359</v>
      </c>
      <c r="B14" s="79" t="s">
        <v>360</v>
      </c>
    </row>
    <row r="15" spans="1:2" ht="110.4" x14ac:dyDescent="0.25">
      <c r="A15" s="82" t="s">
        <v>191</v>
      </c>
      <c r="B15" s="79" t="s">
        <v>361</v>
      </c>
    </row>
    <row r="16" spans="1:2" ht="41.4" x14ac:dyDescent="0.25">
      <c r="A16" s="80" t="s">
        <v>223</v>
      </c>
      <c r="B16" s="175" t="s">
        <v>224</v>
      </c>
    </row>
    <row r="17" spans="1:2" x14ac:dyDescent="0.25">
      <c r="A17" s="82" t="s">
        <v>375</v>
      </c>
      <c r="B17" s="79" t="s">
        <v>376</v>
      </c>
    </row>
    <row r="18" spans="1:2" ht="96.6" x14ac:dyDescent="0.25">
      <c r="A18" s="81" t="s">
        <v>185</v>
      </c>
      <c r="B18" s="170" t="s">
        <v>186</v>
      </c>
    </row>
    <row r="19" spans="1:2" ht="55.2" x14ac:dyDescent="0.25">
      <c r="A19" s="81" t="s">
        <v>348</v>
      </c>
      <c r="B19" s="79" t="s">
        <v>349</v>
      </c>
    </row>
    <row r="20" spans="1:2" ht="41.4" x14ac:dyDescent="0.25">
      <c r="A20" s="81" t="s">
        <v>364</v>
      </c>
      <c r="B20" s="170" t="s">
        <v>365</v>
      </c>
    </row>
    <row r="21" spans="1:2" ht="55.2" x14ac:dyDescent="0.25">
      <c r="A21" s="81" t="s">
        <v>195</v>
      </c>
      <c r="B21" s="79" t="s">
        <v>196</v>
      </c>
    </row>
    <row r="22" spans="1:2" ht="27.6" x14ac:dyDescent="0.25">
      <c r="A22" s="81" t="s">
        <v>320</v>
      </c>
      <c r="B22" s="79" t="s">
        <v>321</v>
      </c>
    </row>
    <row r="23" spans="1:2" ht="55.2" x14ac:dyDescent="0.25">
      <c r="A23" s="171" t="s">
        <v>249</v>
      </c>
      <c r="B23" s="79" t="s">
        <v>250</v>
      </c>
    </row>
    <row r="24" spans="1:2" ht="41.4" x14ac:dyDescent="0.25">
      <c r="A24" s="81" t="s">
        <v>251</v>
      </c>
      <c r="B24" s="79" t="s">
        <v>252</v>
      </c>
    </row>
    <row r="25" spans="1:2" ht="73.5" customHeight="1" x14ac:dyDescent="0.25">
      <c r="A25" s="81" t="s">
        <v>198</v>
      </c>
      <c r="B25" s="79" t="s">
        <v>199</v>
      </c>
    </row>
    <row r="26" spans="1:2" ht="69" x14ac:dyDescent="0.25">
      <c r="A26" s="81" t="s">
        <v>362</v>
      </c>
      <c r="B26" s="79" t="s">
        <v>363</v>
      </c>
    </row>
    <row r="27" spans="1:2" ht="138" x14ac:dyDescent="0.25">
      <c r="A27" s="172" t="s">
        <v>42</v>
      </c>
      <c r="B27" s="79" t="s">
        <v>341</v>
      </c>
    </row>
    <row r="28" spans="1:2" ht="82.8" x14ac:dyDescent="0.25">
      <c r="A28" s="81" t="s">
        <v>53</v>
      </c>
      <c r="B28" s="76" t="s">
        <v>282</v>
      </c>
    </row>
    <row r="29" spans="1:2" ht="41.4" x14ac:dyDescent="0.25">
      <c r="A29" s="82" t="s">
        <v>241</v>
      </c>
      <c r="B29" s="79" t="s">
        <v>242</v>
      </c>
    </row>
    <row r="30" spans="1:2" ht="41.4" x14ac:dyDescent="0.25">
      <c r="A30" s="81" t="s">
        <v>243</v>
      </c>
      <c r="B30" s="79" t="s">
        <v>244</v>
      </c>
    </row>
    <row r="31" spans="1:2" ht="55.2" x14ac:dyDescent="0.25">
      <c r="A31" s="83" t="s">
        <v>301</v>
      </c>
      <c r="B31" s="79" t="s">
        <v>302</v>
      </c>
    </row>
    <row r="32" spans="1:2" ht="41.4" x14ac:dyDescent="0.25">
      <c r="A32" s="81" t="s">
        <v>350</v>
      </c>
      <c r="B32" s="79" t="s">
        <v>351</v>
      </c>
    </row>
    <row r="33" spans="1:2" ht="55.2" x14ac:dyDescent="0.25">
      <c r="A33" s="172" t="s">
        <v>52</v>
      </c>
      <c r="B33" s="79" t="s">
        <v>356</v>
      </c>
    </row>
    <row r="34" spans="1:2" x14ac:dyDescent="0.25">
      <c r="A34" s="81" t="s">
        <v>23</v>
      </c>
      <c r="B34" s="79" t="s">
        <v>371</v>
      </c>
    </row>
    <row r="35" spans="1:2" ht="55.2" x14ac:dyDescent="0.25">
      <c r="A35" s="81" t="s">
        <v>219</v>
      </c>
      <c r="B35" s="79" t="s">
        <v>220</v>
      </c>
    </row>
    <row r="36" spans="1:2" ht="41.4" x14ac:dyDescent="0.25">
      <c r="A36" s="81" t="s">
        <v>214</v>
      </c>
      <c r="B36" s="79" t="s">
        <v>215</v>
      </c>
    </row>
    <row r="37" spans="1:2" ht="41.4" x14ac:dyDescent="0.25">
      <c r="A37" s="193" t="s">
        <v>382</v>
      </c>
      <c r="B37" s="79" t="s">
        <v>383</v>
      </c>
    </row>
    <row r="38" spans="1:2" x14ac:dyDescent="0.25">
      <c r="A38" s="82" t="s">
        <v>113</v>
      </c>
      <c r="B38" s="79" t="s">
        <v>202</v>
      </c>
    </row>
    <row r="39" spans="1:2" ht="69" x14ac:dyDescent="0.25">
      <c r="A39" s="82" t="s">
        <v>200</v>
      </c>
      <c r="B39" s="79" t="s">
        <v>201</v>
      </c>
    </row>
    <row r="40" spans="1:2" ht="179.4" x14ac:dyDescent="0.25">
      <c r="A40" s="80" t="s">
        <v>328</v>
      </c>
      <c r="B40" s="79" t="s">
        <v>329</v>
      </c>
    </row>
    <row r="41" spans="1:2" ht="41.4" x14ac:dyDescent="0.25">
      <c r="A41" s="81" t="s">
        <v>123</v>
      </c>
      <c r="B41" s="79" t="s">
        <v>194</v>
      </c>
    </row>
    <row r="42" spans="1:2" ht="69" x14ac:dyDescent="0.25">
      <c r="A42" s="81" t="s">
        <v>203</v>
      </c>
      <c r="B42" s="79" t="s">
        <v>204</v>
      </c>
    </row>
    <row r="43" spans="1:2" ht="110.4" x14ac:dyDescent="0.25">
      <c r="A43" s="81" t="s">
        <v>369</v>
      </c>
      <c r="B43" s="170" t="s">
        <v>370</v>
      </c>
    </row>
    <row r="44" spans="1:2" x14ac:dyDescent="0.25">
      <c r="A44" s="169" t="s">
        <v>324</v>
      </c>
      <c r="B44" s="79" t="s">
        <v>325</v>
      </c>
    </row>
    <row r="45" spans="1:2" ht="41.4" x14ac:dyDescent="0.25">
      <c r="A45" s="81" t="s">
        <v>326</v>
      </c>
      <c r="B45" s="79" t="s">
        <v>327</v>
      </c>
    </row>
    <row r="46" spans="1:2" x14ac:dyDescent="0.25">
      <c r="A46" s="181" t="s">
        <v>19</v>
      </c>
      <c r="B46" s="170" t="s">
        <v>332</v>
      </c>
    </row>
    <row r="47" spans="1:2" ht="69" x14ac:dyDescent="0.25">
      <c r="A47" s="81" t="s">
        <v>247</v>
      </c>
      <c r="B47" s="79" t="s">
        <v>248</v>
      </c>
    </row>
    <row r="48" spans="1:2" ht="55.2" x14ac:dyDescent="0.25">
      <c r="A48" s="171" t="s">
        <v>253</v>
      </c>
      <c r="B48" s="79" t="s">
        <v>254</v>
      </c>
    </row>
    <row r="49" spans="1:2" ht="27.6" x14ac:dyDescent="0.25">
      <c r="A49" s="82" t="s">
        <v>354</v>
      </c>
      <c r="B49" s="79" t="s">
        <v>355</v>
      </c>
    </row>
    <row r="50" spans="1:2" ht="41.4" x14ac:dyDescent="0.25">
      <c r="A50" s="82" t="s">
        <v>181</v>
      </c>
      <c r="B50" s="79" t="s">
        <v>182</v>
      </c>
    </row>
    <row r="51" spans="1:2" x14ac:dyDescent="0.25">
      <c r="A51" s="81" t="s">
        <v>189</v>
      </c>
      <c r="B51" s="79" t="s">
        <v>190</v>
      </c>
    </row>
    <row r="52" spans="1:2" ht="41.4" x14ac:dyDescent="0.25">
      <c r="A52" s="80" t="s">
        <v>291</v>
      </c>
      <c r="B52" s="79" t="s">
        <v>292</v>
      </c>
    </row>
    <row r="53" spans="1:2" ht="110.4" x14ac:dyDescent="0.25">
      <c r="A53" s="81" t="s">
        <v>221</v>
      </c>
      <c r="B53" s="79" t="s">
        <v>222</v>
      </c>
    </row>
    <row r="54" spans="1:2" ht="69" x14ac:dyDescent="0.25">
      <c r="A54" s="80" t="s">
        <v>192</v>
      </c>
      <c r="B54" s="79" t="s">
        <v>193</v>
      </c>
    </row>
    <row r="55" spans="1:2" ht="55.2" x14ac:dyDescent="0.25">
      <c r="A55" s="82" t="s">
        <v>313</v>
      </c>
      <c r="B55" s="79" t="s">
        <v>314</v>
      </c>
    </row>
    <row r="56" spans="1:2" x14ac:dyDescent="0.25">
      <c r="A56" s="81" t="s">
        <v>84</v>
      </c>
      <c r="B56" s="79" t="s">
        <v>289</v>
      </c>
    </row>
    <row r="57" spans="1:2" ht="82.8" x14ac:dyDescent="0.25">
      <c r="A57" s="81" t="s">
        <v>40</v>
      </c>
      <c r="B57" s="79" t="s">
        <v>305</v>
      </c>
    </row>
    <row r="58" spans="1:2" ht="27.6" x14ac:dyDescent="0.25">
      <c r="A58" s="80" t="s">
        <v>306</v>
      </c>
      <c r="B58" s="79" t="s">
        <v>307</v>
      </c>
    </row>
    <row r="59" spans="1:2" ht="41.4" x14ac:dyDescent="0.25">
      <c r="A59" s="82" t="s">
        <v>235</v>
      </c>
      <c r="B59" s="79" t="s">
        <v>236</v>
      </c>
    </row>
    <row r="60" spans="1:2" ht="27.6" x14ac:dyDescent="0.25">
      <c r="A60" s="81" t="s">
        <v>239</v>
      </c>
      <c r="B60" s="79" t="s">
        <v>240</v>
      </c>
    </row>
    <row r="61" spans="1:2" ht="41.4" x14ac:dyDescent="0.25">
      <c r="A61" s="172" t="s">
        <v>121</v>
      </c>
      <c r="B61" s="79" t="s">
        <v>258</v>
      </c>
    </row>
    <row r="62" spans="1:2" x14ac:dyDescent="0.25">
      <c r="A62" s="81" t="s">
        <v>285</v>
      </c>
      <c r="B62" s="79" t="s">
        <v>286</v>
      </c>
    </row>
    <row r="63" spans="1:2" ht="41.4" x14ac:dyDescent="0.25">
      <c r="A63" s="82" t="s">
        <v>293</v>
      </c>
      <c r="B63" s="76" t="s">
        <v>372</v>
      </c>
    </row>
    <row r="64" spans="1:2" ht="55.2" x14ac:dyDescent="0.25">
      <c r="A64" s="81" t="s">
        <v>366</v>
      </c>
      <c r="B64" s="79" t="s">
        <v>213</v>
      </c>
    </row>
    <row r="65" spans="1:2" ht="55.2" x14ac:dyDescent="0.25">
      <c r="A65" s="169" t="s">
        <v>187</v>
      </c>
      <c r="B65" s="79" t="s">
        <v>188</v>
      </c>
    </row>
    <row r="66" spans="1:2" ht="88.2" x14ac:dyDescent="0.25">
      <c r="A66" s="172" t="s">
        <v>287</v>
      </c>
      <c r="B66" s="79" t="s">
        <v>288</v>
      </c>
    </row>
    <row r="67" spans="1:2" ht="110.4" x14ac:dyDescent="0.25">
      <c r="A67" s="81" t="s">
        <v>86</v>
      </c>
      <c r="B67" s="79" t="s">
        <v>340</v>
      </c>
    </row>
    <row r="68" spans="1:2" x14ac:dyDescent="0.25">
      <c r="A68" s="171" t="s">
        <v>225</v>
      </c>
      <c r="B68" s="79" t="s">
        <v>226</v>
      </c>
    </row>
    <row r="69" spans="1:2" ht="82.8" x14ac:dyDescent="0.25">
      <c r="A69" s="82" t="s">
        <v>227</v>
      </c>
      <c r="B69" s="79" t="s">
        <v>228</v>
      </c>
    </row>
    <row r="70" spans="1:2" ht="82.8" x14ac:dyDescent="0.25">
      <c r="A70" s="81" t="s">
        <v>125</v>
      </c>
      <c r="B70" s="79" t="s">
        <v>216</v>
      </c>
    </row>
    <row r="71" spans="1:2" x14ac:dyDescent="0.25">
      <c r="A71" s="82" t="s">
        <v>209</v>
      </c>
      <c r="B71" s="79" t="s">
        <v>210</v>
      </c>
    </row>
    <row r="72" spans="1:2" ht="165.6" x14ac:dyDescent="0.25">
      <c r="A72" s="81" t="s">
        <v>205</v>
      </c>
      <c r="B72" s="178" t="s">
        <v>206</v>
      </c>
    </row>
    <row r="73" spans="1:2" ht="54.6" customHeight="1" x14ac:dyDescent="0.25">
      <c r="A73" s="81" t="s">
        <v>231</v>
      </c>
      <c r="B73" s="79" t="s">
        <v>232</v>
      </c>
    </row>
    <row r="74" spans="1:2" ht="27.6" x14ac:dyDescent="0.25">
      <c r="A74" s="172" t="s">
        <v>45</v>
      </c>
      <c r="B74" s="79" t="s">
        <v>230</v>
      </c>
    </row>
    <row r="75" spans="1:2" ht="55.2" x14ac:dyDescent="0.25">
      <c r="A75" s="81" t="s">
        <v>50</v>
      </c>
      <c r="B75" s="79" t="s">
        <v>229</v>
      </c>
    </row>
    <row r="76" spans="1:2" ht="82.8" x14ac:dyDescent="0.25">
      <c r="A76" s="80" t="s">
        <v>373</v>
      </c>
      <c r="B76" s="79" t="s">
        <v>374</v>
      </c>
    </row>
    <row r="77" spans="1:2" ht="96.6" x14ac:dyDescent="0.25">
      <c r="A77" s="173" t="s">
        <v>346</v>
      </c>
      <c r="B77" s="79" t="s">
        <v>347</v>
      </c>
    </row>
    <row r="78" spans="1:2" ht="82.8" x14ac:dyDescent="0.25">
      <c r="A78" s="177" t="s">
        <v>344</v>
      </c>
      <c r="B78" s="79" t="s">
        <v>345</v>
      </c>
    </row>
    <row r="79" spans="1:2" ht="69" x14ac:dyDescent="0.25">
      <c r="A79" s="177" t="s">
        <v>342</v>
      </c>
      <c r="B79" s="79" t="s">
        <v>343</v>
      </c>
    </row>
    <row r="80" spans="1:2" ht="55.2" x14ac:dyDescent="0.25">
      <c r="A80" s="173" t="s">
        <v>280</v>
      </c>
      <c r="B80" s="79" t="s">
        <v>281</v>
      </c>
    </row>
    <row r="81" spans="1:2" ht="96.6" x14ac:dyDescent="0.25">
      <c r="A81" s="78" t="s">
        <v>277</v>
      </c>
      <c r="B81" s="79" t="s">
        <v>278</v>
      </c>
    </row>
    <row r="82" spans="1:2" x14ac:dyDescent="0.25">
      <c r="A82" s="180" t="s">
        <v>6</v>
      </c>
      <c r="B82" s="79" t="s">
        <v>279</v>
      </c>
    </row>
    <row r="83" spans="1:2" ht="96.6" x14ac:dyDescent="0.25">
      <c r="A83" s="82" t="s">
        <v>315</v>
      </c>
      <c r="B83" s="79" t="s">
        <v>316</v>
      </c>
    </row>
    <row r="84" spans="1:2" ht="41.4" x14ac:dyDescent="0.25">
      <c r="A84" s="173" t="s">
        <v>259</v>
      </c>
      <c r="B84" s="79" t="s">
        <v>260</v>
      </c>
    </row>
    <row r="85" spans="1:2" ht="27.6" x14ac:dyDescent="0.25">
      <c r="A85" s="81" t="s">
        <v>261</v>
      </c>
      <c r="B85" s="79" t="s">
        <v>262</v>
      </c>
    </row>
    <row r="86" spans="1:2" ht="124.2" x14ac:dyDescent="0.25">
      <c r="A86" s="81" t="s">
        <v>26</v>
      </c>
      <c r="B86" s="79" t="s">
        <v>211</v>
      </c>
    </row>
    <row r="87" spans="1:2" ht="96.6" x14ac:dyDescent="0.25">
      <c r="A87" s="81" t="s">
        <v>63</v>
      </c>
      <c r="B87" s="79" t="s">
        <v>212</v>
      </c>
    </row>
    <row r="88" spans="1:2" ht="27.6" x14ac:dyDescent="0.25">
      <c r="A88" s="81" t="s">
        <v>39</v>
      </c>
      <c r="B88" s="79" t="s">
        <v>290</v>
      </c>
    </row>
    <row r="89" spans="1:2" ht="41.4" x14ac:dyDescent="0.25">
      <c r="A89" s="81" t="s">
        <v>65</v>
      </c>
      <c r="B89" s="79" t="s">
        <v>300</v>
      </c>
    </row>
    <row r="90" spans="1:2" ht="27.6" x14ac:dyDescent="0.25">
      <c r="A90" s="81" t="s">
        <v>296</v>
      </c>
      <c r="B90" s="79" t="s">
        <v>297</v>
      </c>
    </row>
    <row r="91" spans="1:2" ht="27.6" x14ac:dyDescent="0.25">
      <c r="A91" s="171" t="s">
        <v>298</v>
      </c>
      <c r="B91" s="79" t="s">
        <v>299</v>
      </c>
    </row>
    <row r="92" spans="1:2" ht="27.6" x14ac:dyDescent="0.25">
      <c r="A92" s="172" t="s">
        <v>95</v>
      </c>
      <c r="B92" s="79" t="s">
        <v>276</v>
      </c>
    </row>
    <row r="93" spans="1:2" ht="55.2" x14ac:dyDescent="0.25">
      <c r="A93" s="172" t="s">
        <v>283</v>
      </c>
      <c r="B93" s="79" t="s">
        <v>284</v>
      </c>
    </row>
    <row r="94" spans="1:2" ht="41.4" x14ac:dyDescent="0.25">
      <c r="A94" s="82" t="s">
        <v>309</v>
      </c>
      <c r="B94" s="79" t="s">
        <v>310</v>
      </c>
    </row>
    <row r="95" spans="1:2" ht="110.4" x14ac:dyDescent="0.25">
      <c r="A95" s="81" t="s">
        <v>311</v>
      </c>
      <c r="B95" s="79" t="s">
        <v>312</v>
      </c>
    </row>
    <row r="96" spans="1:2" x14ac:dyDescent="0.25">
      <c r="A96" s="81" t="s">
        <v>85</v>
      </c>
      <c r="B96" s="79" t="s">
        <v>357</v>
      </c>
    </row>
    <row r="97" spans="1:2" ht="69" x14ac:dyDescent="0.25">
      <c r="A97" s="81" t="s">
        <v>367</v>
      </c>
      <c r="B97" s="79" t="s">
        <v>368</v>
      </c>
    </row>
    <row r="98" spans="1:2" ht="69" x14ac:dyDescent="0.25">
      <c r="A98" s="81" t="s">
        <v>265</v>
      </c>
      <c r="B98" s="79" t="s">
        <v>266</v>
      </c>
    </row>
    <row r="99" spans="1:2" ht="69" x14ac:dyDescent="0.25">
      <c r="A99" s="81" t="s">
        <v>237</v>
      </c>
      <c r="B99" s="79" t="s">
        <v>238</v>
      </c>
    </row>
    <row r="100" spans="1:2" ht="82.8" x14ac:dyDescent="0.25">
      <c r="A100" s="81" t="s">
        <v>333</v>
      </c>
      <c r="B100" s="79" t="s">
        <v>334</v>
      </c>
    </row>
    <row r="101" spans="1:2" ht="96.6" x14ac:dyDescent="0.25">
      <c r="A101" s="82" t="s">
        <v>233</v>
      </c>
      <c r="B101" s="79" t="s">
        <v>234</v>
      </c>
    </row>
    <row r="102" spans="1:2" ht="220.8" x14ac:dyDescent="0.25">
      <c r="A102" s="82" t="s">
        <v>322</v>
      </c>
      <c r="B102" s="79" t="s">
        <v>323</v>
      </c>
    </row>
    <row r="103" spans="1:2" ht="110.4" x14ac:dyDescent="0.25">
      <c r="A103" s="81" t="s">
        <v>303</v>
      </c>
      <c r="B103" s="79" t="s">
        <v>304</v>
      </c>
    </row>
    <row r="104" spans="1:2" ht="41.4" x14ac:dyDescent="0.25">
      <c r="A104" s="82" t="s">
        <v>330</v>
      </c>
      <c r="B104" s="79" t="s">
        <v>331</v>
      </c>
    </row>
    <row r="105" spans="1:2" ht="96.6" x14ac:dyDescent="0.25">
      <c r="A105" s="169" t="s">
        <v>21</v>
      </c>
      <c r="B105" s="79" t="s">
        <v>381</v>
      </c>
    </row>
    <row r="106" spans="1:2" ht="55.2" x14ac:dyDescent="0.25">
      <c r="A106" s="81" t="s">
        <v>112</v>
      </c>
      <c r="B106" s="79" t="s">
        <v>335</v>
      </c>
    </row>
    <row r="107" spans="1:2" ht="27.6" x14ac:dyDescent="0.25">
      <c r="A107" s="81" t="s">
        <v>112</v>
      </c>
      <c r="B107" s="79" t="s">
        <v>336</v>
      </c>
    </row>
    <row r="108" spans="1:2" ht="82.8" x14ac:dyDescent="0.25">
      <c r="A108" s="82" t="s">
        <v>308</v>
      </c>
      <c r="B108" s="79" t="s">
        <v>377</v>
      </c>
    </row>
    <row r="109" spans="1:2" ht="27.6" x14ac:dyDescent="0.25">
      <c r="A109" s="81" t="s">
        <v>263</v>
      </c>
      <c r="B109" s="79" t="s">
        <v>264</v>
      </c>
    </row>
    <row r="110" spans="1:2" ht="124.2" x14ac:dyDescent="0.25">
      <c r="A110" s="81" t="s">
        <v>337</v>
      </c>
      <c r="B110" s="79" t="s">
        <v>338</v>
      </c>
    </row>
    <row r="111" spans="1:2" ht="41.4" x14ac:dyDescent="0.25">
      <c r="A111" s="81" t="s">
        <v>81</v>
      </c>
      <c r="B111" s="79" t="s">
        <v>339</v>
      </c>
    </row>
    <row r="112" spans="1:2" ht="27.6" x14ac:dyDescent="0.25">
      <c r="A112" s="81" t="s">
        <v>352</v>
      </c>
      <c r="B112" s="79" t="s">
        <v>353</v>
      </c>
    </row>
    <row r="113" spans="1:2" x14ac:dyDescent="0.25">
      <c r="A113" s="82" t="s">
        <v>294</v>
      </c>
      <c r="B113" s="79" t="s">
        <v>295</v>
      </c>
    </row>
    <row r="114" spans="1:2" ht="27.6" x14ac:dyDescent="0.25">
      <c r="A114" s="81" t="s">
        <v>207</v>
      </c>
      <c r="B114" s="79" t="s">
        <v>208</v>
      </c>
    </row>
    <row r="115" spans="1:2" ht="82.8" x14ac:dyDescent="0.25">
      <c r="A115" s="81" t="s">
        <v>269</v>
      </c>
      <c r="B115" s="79" t="s">
        <v>270</v>
      </c>
    </row>
    <row r="116" spans="1:2" ht="27.6" x14ac:dyDescent="0.25">
      <c r="A116" s="82" t="s">
        <v>271</v>
      </c>
      <c r="B116" s="77" t="s">
        <v>272</v>
      </c>
    </row>
    <row r="117" spans="1:2" ht="41.4" x14ac:dyDescent="0.25">
      <c r="A117" s="172" t="s">
        <v>267</v>
      </c>
      <c r="B117" s="79" t="s">
        <v>268</v>
      </c>
    </row>
    <row r="118" spans="1:2" ht="41.4" x14ac:dyDescent="0.25">
      <c r="A118" s="82" t="s">
        <v>22</v>
      </c>
      <c r="B118" s="79" t="s">
        <v>274</v>
      </c>
    </row>
    <row r="119" spans="1:2" ht="41.4" x14ac:dyDescent="0.25">
      <c r="A119" s="194" t="s">
        <v>171</v>
      </c>
      <c r="B119" s="79" t="s">
        <v>275</v>
      </c>
    </row>
    <row r="120" spans="1:2" ht="55.2" x14ac:dyDescent="0.25">
      <c r="A120" s="200" t="s">
        <v>41</v>
      </c>
      <c r="B120" s="79" t="s">
        <v>273</v>
      </c>
    </row>
    <row r="121" spans="1:2" x14ac:dyDescent="0.25">
      <c r="A121" s="81"/>
    </row>
    <row r="122" spans="1:2" x14ac:dyDescent="0.25">
      <c r="A122" s="82"/>
    </row>
    <row r="123" spans="1:2" x14ac:dyDescent="0.25">
      <c r="A123" s="81"/>
    </row>
    <row r="124" spans="1:2" x14ac:dyDescent="0.25">
      <c r="A124" s="182"/>
    </row>
    <row r="125" spans="1:2" x14ac:dyDescent="0.25">
      <c r="A125" s="81"/>
    </row>
    <row r="126" spans="1:2" x14ac:dyDescent="0.25">
      <c r="A126" s="81"/>
    </row>
    <row r="127" spans="1:2" x14ac:dyDescent="0.25">
      <c r="A127" s="81"/>
    </row>
    <row r="128" spans="1:2" x14ac:dyDescent="0.25">
      <c r="A128" s="81"/>
    </row>
    <row r="129" spans="1:1" x14ac:dyDescent="0.25">
      <c r="A129" s="81"/>
    </row>
    <row r="130" spans="1:1" x14ac:dyDescent="0.25">
      <c r="A130" s="81"/>
    </row>
    <row r="131" spans="1:1" x14ac:dyDescent="0.25">
      <c r="A131" s="81"/>
    </row>
    <row r="132" spans="1:1" x14ac:dyDescent="0.25">
      <c r="A132" s="81"/>
    </row>
    <row r="133" spans="1:1" x14ac:dyDescent="0.25">
      <c r="A133" s="81"/>
    </row>
    <row r="134" spans="1:1" x14ac:dyDescent="0.25">
      <c r="A134" s="81"/>
    </row>
    <row r="135" spans="1:1" x14ac:dyDescent="0.25">
      <c r="A135" s="81"/>
    </row>
    <row r="136" spans="1:1" x14ac:dyDescent="0.25">
      <c r="A136" s="81"/>
    </row>
    <row r="137" spans="1:1" x14ac:dyDescent="0.25">
      <c r="A137" s="81"/>
    </row>
    <row r="138" spans="1:1" x14ac:dyDescent="0.25">
      <c r="A138" s="81"/>
    </row>
    <row r="139" spans="1:1" x14ac:dyDescent="0.25">
      <c r="A139" s="81"/>
    </row>
    <row r="140" spans="1:1" x14ac:dyDescent="0.25">
      <c r="A140" s="81"/>
    </row>
    <row r="141" spans="1:1" x14ac:dyDescent="0.25">
      <c r="A141" s="81"/>
    </row>
    <row r="142" spans="1:1" x14ac:dyDescent="0.25">
      <c r="A142" s="81"/>
    </row>
    <row r="143" spans="1:1" x14ac:dyDescent="0.25">
      <c r="A143" s="81"/>
    </row>
    <row r="144" spans="1:1" x14ac:dyDescent="0.25">
      <c r="A144" s="81"/>
    </row>
    <row r="145" spans="1:1" x14ac:dyDescent="0.25">
      <c r="A145" s="81"/>
    </row>
    <row r="146" spans="1:1" x14ac:dyDescent="0.25">
      <c r="A146" s="81"/>
    </row>
    <row r="147" spans="1:1" x14ac:dyDescent="0.25">
      <c r="A147" s="81"/>
    </row>
    <row r="148" spans="1:1" x14ac:dyDescent="0.25">
      <c r="A148" s="81"/>
    </row>
    <row r="149" spans="1:1" x14ac:dyDescent="0.25">
      <c r="A149" s="81"/>
    </row>
    <row r="150" spans="1:1" x14ac:dyDescent="0.25">
      <c r="A150" s="81"/>
    </row>
    <row r="151" spans="1:1" x14ac:dyDescent="0.25">
      <c r="A151" s="81"/>
    </row>
    <row r="152" spans="1:1" x14ac:dyDescent="0.25">
      <c r="A152" s="81"/>
    </row>
    <row r="153" spans="1:1" x14ac:dyDescent="0.25">
      <c r="A153" s="81"/>
    </row>
    <row r="154" spans="1:1" x14ac:dyDescent="0.25">
      <c r="A154" s="81"/>
    </row>
    <row r="155" spans="1:1" x14ac:dyDescent="0.25">
      <c r="A155" s="81"/>
    </row>
    <row r="156" spans="1:1" x14ac:dyDescent="0.25">
      <c r="A156" s="81"/>
    </row>
    <row r="157" spans="1:1" x14ac:dyDescent="0.25">
      <c r="A157" s="81"/>
    </row>
    <row r="158" spans="1:1" x14ac:dyDescent="0.25">
      <c r="A158" s="81"/>
    </row>
    <row r="159" spans="1:1" x14ac:dyDescent="0.25">
      <c r="A159" s="81"/>
    </row>
    <row r="160" spans="1:1" x14ac:dyDescent="0.25">
      <c r="A160" s="81"/>
    </row>
    <row r="161" spans="1:1" x14ac:dyDescent="0.25">
      <c r="A161" s="81"/>
    </row>
    <row r="162" spans="1:1" x14ac:dyDescent="0.25">
      <c r="A162" s="81"/>
    </row>
    <row r="163" spans="1:1" x14ac:dyDescent="0.25">
      <c r="A163" s="81"/>
    </row>
    <row r="164" spans="1:1" x14ac:dyDescent="0.25">
      <c r="A164" s="81"/>
    </row>
    <row r="165" spans="1:1" x14ac:dyDescent="0.25">
      <c r="A165" s="81"/>
    </row>
    <row r="166" spans="1:1" x14ac:dyDescent="0.25">
      <c r="A166" s="81"/>
    </row>
    <row r="167" spans="1:1" x14ac:dyDescent="0.25">
      <c r="A167" s="81"/>
    </row>
    <row r="168" spans="1:1" x14ac:dyDescent="0.25">
      <c r="A168" s="81"/>
    </row>
    <row r="169" spans="1:1" x14ac:dyDescent="0.25">
      <c r="A169" s="81"/>
    </row>
  </sheetData>
  <sortState xmlns:xlrd2="http://schemas.microsoft.com/office/spreadsheetml/2017/richdata2" ref="A3:B115">
    <sortCondition ref="A2:A115"/>
  </sortState>
  <pageMargins left="0.7" right="0.7" top="0.75" bottom="0.75" header="0.3" footer="0.3"/>
  <pageSetup paperSize="9" scale="55"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1</vt:i4>
      </vt:variant>
    </vt:vector>
  </HeadingPairs>
  <TitlesOfParts>
    <vt:vector size="3" baseType="lpstr">
      <vt:lpstr>Beräkning av bruksvederlag</vt:lpstr>
      <vt:lpstr>Anvisning </vt:lpstr>
      <vt:lpstr>'Beräkning av bruksvederlag'!Tulostusalue</vt:lpstr>
    </vt:vector>
  </TitlesOfParts>
  <Company>Ympäristöhallinto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Vuokranmäärityslaskelma-mallipohja</dc:title>
  <dc:creator>suopanki</dc:creator>
  <cp:lastModifiedBy>Suopanki Mirja</cp:lastModifiedBy>
  <cp:lastPrinted>2022-03-17T11:29:42Z</cp:lastPrinted>
  <dcterms:created xsi:type="dcterms:W3CDTF">2013-01-07T11:32:33Z</dcterms:created>
  <dcterms:modified xsi:type="dcterms:W3CDTF">2022-04-05T06:38:23Z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