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ämäTyökirja"/>
  <mc:AlternateContent xmlns:mc="http://schemas.openxmlformats.org/markup-compatibility/2006">
    <mc:Choice Requires="x15">
      <x15ac:absPath xmlns:x15ac="http://schemas.microsoft.com/office/spreadsheetml/2010/11/ac" url="M:\Valvonta\ASO\Ohjeet ja tiedotteet\Käyttövastike- ja jälkilaskelma -pohjat\Ruotsinkieliset\"/>
    </mc:Choice>
  </mc:AlternateContent>
  <xr:revisionPtr revIDLastSave="0" documentId="13_ncr:1_{3F6DAC88-2C26-426F-8FA0-F5CDBCAE4A36}" xr6:coauthVersionLast="47" xr6:coauthVersionMax="47" xr10:uidLastSave="{00000000-0000-0000-0000-000000000000}"/>
  <bookViews>
    <workbookView xWindow="-26100" yWindow="1785" windowWidth="23250" windowHeight="13470" activeTab="1" xr2:uid="{00000000-000D-0000-FFFF-FFFF00000000}"/>
  </bookViews>
  <sheets>
    <sheet name="År 2022" sheetId="30" r:id="rId1"/>
    <sheet name="År 2021" sheetId="29" r:id="rId2"/>
    <sheet name="År 2020" sheetId="27" r:id="rId3"/>
    <sheet name="År 2019" sheetId="26" r:id="rId4"/>
    <sheet name="År 2018" sheetId="17" r:id="rId5"/>
    <sheet name="År 2017" sheetId="16" r:id="rId6"/>
    <sheet name="Anvisning 2021" sheetId="10" r:id="rId7"/>
    <sheet name="Anvisning 2022" sheetId="12" r:id="rId8"/>
  </sheets>
  <externalReferences>
    <externalReference r:id="rId9"/>
  </externalReferences>
  <definedNames>
    <definedName name="_xlnm._FilterDatabase" localSheetId="6" hidden="1">'Anvisning 2021'!$A$1:$B$110</definedName>
    <definedName name="_xlnm._FilterDatabase" localSheetId="7" hidden="1">'Anvisning 2022'!$A$1:$B$115</definedName>
    <definedName name="_xlnm.Print_Area" localSheetId="5">'År 2017'!$A$1:$I$300</definedName>
    <definedName name="_xlnm.Print_Area" localSheetId="4">'År 2018'!$A$1:$I$300</definedName>
    <definedName name="_xlnm.Print_Area" localSheetId="3">'År 2019'!$A$1:$I$300</definedName>
    <definedName name="_xlnm.Print_Area" localSheetId="2">'År 2020'!$A$1:$I$300</definedName>
    <definedName name="_xlnm.Print_Area" localSheetId="1">'År 2021'!$A$1:$I$300</definedName>
    <definedName name="_xlnm.Print_Area" localSheetId="0">'År 2022'!$A$1:$I$300</definedName>
    <definedName name="_xlnm.Print_Titles" localSheetId="5">'År 2017'!$A:$A,'[1]Vuosi 2021'!$3:$3</definedName>
    <definedName name="_xlnm.Print_Titles" localSheetId="4">'År 2018'!$A:$A,'[1]Vuosi 2021'!$3:$3</definedName>
    <definedName name="_xlnm.Print_Titles" localSheetId="3">'År 2019'!$A:$A,'[1]Vuosi 2021'!$3:$3</definedName>
    <definedName name="_xlnm.Print_Titles" localSheetId="2">'År 2020'!$A:$A,'[1]Vuosi 2021'!$3:$3</definedName>
    <definedName name="_xlnm.Print_Titles" localSheetId="1">'År 2021'!$A:$A,'[1]Vuosi 2021'!$3:$3</definedName>
    <definedName name="_xlnm.Print_Titles" localSheetId="0">'År 2022'!$A:$A,'[1]Vuosi 2021'!$3:$3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5" i="30" l="1"/>
  <c r="F285" i="30"/>
  <c r="D285" i="30"/>
  <c r="B285" i="30"/>
  <c r="H276" i="30"/>
  <c r="F276" i="30"/>
  <c r="D276" i="30"/>
  <c r="B276" i="30"/>
  <c r="H266" i="30"/>
  <c r="F266" i="30"/>
  <c r="D266" i="30"/>
  <c r="B266" i="30"/>
  <c r="H265" i="30"/>
  <c r="F265" i="30"/>
  <c r="D265" i="30"/>
  <c r="B265" i="30"/>
  <c r="B267" i="30" s="1"/>
  <c r="H254" i="30"/>
  <c r="F254" i="30"/>
  <c r="D254" i="30"/>
  <c r="B254" i="30"/>
  <c r="B233" i="30"/>
  <c r="B232" i="30"/>
  <c r="B231" i="30"/>
  <c r="H214" i="30"/>
  <c r="F214" i="30"/>
  <c r="D214" i="30"/>
  <c r="B214" i="30"/>
  <c r="H208" i="30"/>
  <c r="F208" i="30"/>
  <c r="D208" i="30"/>
  <c r="B208" i="30"/>
  <c r="H199" i="30"/>
  <c r="F199" i="30"/>
  <c r="D199" i="30"/>
  <c r="B199" i="30"/>
  <c r="H169" i="30"/>
  <c r="I169" i="30" s="1"/>
  <c r="F169" i="30"/>
  <c r="D169" i="30"/>
  <c r="B169" i="30"/>
  <c r="H166" i="30"/>
  <c r="I166" i="30" s="1"/>
  <c r="F166" i="30"/>
  <c r="D166" i="30"/>
  <c r="B166" i="30"/>
  <c r="H150" i="30"/>
  <c r="I150" i="30" s="1"/>
  <c r="F150" i="30"/>
  <c r="D150" i="30"/>
  <c r="B150" i="30"/>
  <c r="H135" i="30"/>
  <c r="I135" i="30" s="1"/>
  <c r="F135" i="30"/>
  <c r="D135" i="30"/>
  <c r="B135" i="30"/>
  <c r="H119" i="30"/>
  <c r="I119" i="30" s="1"/>
  <c r="F119" i="30"/>
  <c r="D119" i="30"/>
  <c r="B119" i="30"/>
  <c r="H103" i="30"/>
  <c r="I103" i="30" s="1"/>
  <c r="F103" i="30"/>
  <c r="D103" i="30"/>
  <c r="B103" i="30"/>
  <c r="H59" i="30"/>
  <c r="I59" i="30" s="1"/>
  <c r="F59" i="30"/>
  <c r="D59" i="30"/>
  <c r="B59" i="30"/>
  <c r="A11" i="30"/>
  <c r="H3" i="30"/>
  <c r="F3" i="30"/>
  <c r="D3" i="30"/>
  <c r="B3" i="30"/>
  <c r="B12" i="30" s="1"/>
  <c r="H286" i="30"/>
  <c r="H288" i="30" s="1"/>
  <c r="F286" i="30"/>
  <c r="F288" i="30" s="1"/>
  <c r="D286" i="30"/>
  <c r="D288" i="30" s="1"/>
  <c r="B286" i="30"/>
  <c r="B288" i="30" s="1"/>
  <c r="H278" i="30"/>
  <c r="H281" i="30" s="1"/>
  <c r="F278" i="30"/>
  <c r="F281" i="30" s="1"/>
  <c r="D278" i="30"/>
  <c r="D281" i="30" s="1"/>
  <c r="B278" i="30"/>
  <c r="B281" i="30" s="1"/>
  <c r="F277" i="30"/>
  <c r="D277" i="30"/>
  <c r="D282" i="30" s="1"/>
  <c r="H277" i="30"/>
  <c r="B277" i="30"/>
  <c r="B282" i="30" s="1"/>
  <c r="C282" i="30" s="1"/>
  <c r="H272" i="30"/>
  <c r="F272" i="30"/>
  <c r="H271" i="30"/>
  <c r="F271" i="30"/>
  <c r="D271" i="30"/>
  <c r="B271" i="30"/>
  <c r="H270" i="30"/>
  <c r="F270" i="30"/>
  <c r="D270" i="30"/>
  <c r="B270" i="30"/>
  <c r="H269" i="30"/>
  <c r="F269" i="30"/>
  <c r="D269" i="30"/>
  <c r="D272" i="30" s="1"/>
  <c r="B269" i="30"/>
  <c r="B272" i="30" s="1"/>
  <c r="H267" i="30"/>
  <c r="F267" i="30"/>
  <c r="D267" i="30"/>
  <c r="H263" i="30"/>
  <c r="H264" i="30" s="1"/>
  <c r="H268" i="30" s="1"/>
  <c r="H273" i="30" s="1"/>
  <c r="F263" i="30"/>
  <c r="F264" i="30" s="1"/>
  <c r="F268" i="30" s="1"/>
  <c r="F273" i="30" s="1"/>
  <c r="D263" i="30"/>
  <c r="D264" i="30" s="1"/>
  <c r="B263" i="30"/>
  <c r="B264" i="30" s="1"/>
  <c r="H258" i="30"/>
  <c r="F258" i="30"/>
  <c r="D258" i="30"/>
  <c r="B258" i="30"/>
  <c r="H257" i="30"/>
  <c r="F257" i="30"/>
  <c r="D257" i="30"/>
  <c r="B257" i="30"/>
  <c r="H256" i="30"/>
  <c r="H259" i="30" s="1"/>
  <c r="F256" i="30"/>
  <c r="F259" i="30" s="1"/>
  <c r="D256" i="30"/>
  <c r="D259" i="30" s="1"/>
  <c r="B256" i="30"/>
  <c r="B259" i="30" s="1"/>
  <c r="H252" i="30"/>
  <c r="H253" i="30" s="1"/>
  <c r="H255" i="30" s="1"/>
  <c r="H260" i="30" s="1"/>
  <c r="F252" i="30"/>
  <c r="F253" i="30" s="1"/>
  <c r="F255" i="30" s="1"/>
  <c r="F260" i="30" s="1"/>
  <c r="D252" i="30"/>
  <c r="D253" i="30" s="1"/>
  <c r="D255" i="30" s="1"/>
  <c r="D260" i="30" s="1"/>
  <c r="B252" i="30"/>
  <c r="B253" i="30" s="1"/>
  <c r="H249" i="30"/>
  <c r="H247" i="30"/>
  <c r="F247" i="30"/>
  <c r="D247" i="30"/>
  <c r="B247" i="30"/>
  <c r="H246" i="30"/>
  <c r="F246" i="30"/>
  <c r="D246" i="30"/>
  <c r="B246" i="30"/>
  <c r="H245" i="30"/>
  <c r="F245" i="30"/>
  <c r="D245" i="30"/>
  <c r="B245" i="30"/>
  <c r="B243" i="30"/>
  <c r="H242" i="30"/>
  <c r="F242" i="30"/>
  <c r="D242" i="30"/>
  <c r="B242" i="30"/>
  <c r="B234" i="30"/>
  <c r="B291" i="30" s="1"/>
  <c r="B229" i="30"/>
  <c r="H213" i="30"/>
  <c r="H215" i="30" s="1"/>
  <c r="H223" i="30" s="1"/>
  <c r="F213" i="30"/>
  <c r="F215" i="30" s="1"/>
  <c r="F223" i="30" s="1"/>
  <c r="D213" i="30"/>
  <c r="D215" i="30" s="1"/>
  <c r="D223" i="30" s="1"/>
  <c r="B213" i="30"/>
  <c r="B215" i="30" s="1"/>
  <c r="B223" i="30" s="1"/>
  <c r="H209" i="30"/>
  <c r="H222" i="30" s="1"/>
  <c r="H207" i="30"/>
  <c r="F207" i="30"/>
  <c r="F209" i="30" s="1"/>
  <c r="F222" i="30" s="1"/>
  <c r="D207" i="30"/>
  <c r="D209" i="30" s="1"/>
  <c r="D222" i="30" s="1"/>
  <c r="B207" i="30"/>
  <c r="B209" i="30" s="1"/>
  <c r="B222" i="30" s="1"/>
  <c r="H198" i="30"/>
  <c r="F198" i="30"/>
  <c r="F200" i="30" s="1"/>
  <c r="F221" i="30" s="1"/>
  <c r="D198" i="30"/>
  <c r="D200" i="30" s="1"/>
  <c r="D221" i="30" s="1"/>
  <c r="B198" i="30"/>
  <c r="B200" i="30" s="1"/>
  <c r="B221" i="30" s="1"/>
  <c r="F177" i="30"/>
  <c r="G177" i="30" s="1"/>
  <c r="I176" i="30"/>
  <c r="G176" i="30"/>
  <c r="E176" i="30"/>
  <c r="C176" i="30"/>
  <c r="I175" i="30"/>
  <c r="G175" i="30"/>
  <c r="E175" i="30"/>
  <c r="C175" i="30"/>
  <c r="I174" i="30"/>
  <c r="G174" i="30"/>
  <c r="E174" i="30"/>
  <c r="C174" i="30"/>
  <c r="I173" i="30"/>
  <c r="G173" i="30"/>
  <c r="E173" i="30"/>
  <c r="C173" i="30"/>
  <c r="I172" i="30"/>
  <c r="G172" i="30"/>
  <c r="E172" i="30"/>
  <c r="C172" i="30"/>
  <c r="I171" i="30"/>
  <c r="G171" i="30"/>
  <c r="E171" i="30"/>
  <c r="C171" i="30"/>
  <c r="I170" i="30"/>
  <c r="G170" i="30"/>
  <c r="E170" i="30"/>
  <c r="C170" i="30"/>
  <c r="H177" i="30"/>
  <c r="H186" i="30" s="1"/>
  <c r="H220" i="30" s="1"/>
  <c r="G169" i="30"/>
  <c r="E169" i="30"/>
  <c r="D177" i="30"/>
  <c r="D186" i="30" s="1"/>
  <c r="D220" i="30" s="1"/>
  <c r="C169" i="30"/>
  <c r="G166" i="30"/>
  <c r="E166" i="30"/>
  <c r="C166" i="30"/>
  <c r="I165" i="30"/>
  <c r="F165" i="30"/>
  <c r="G165" i="30" s="1"/>
  <c r="I164" i="30"/>
  <c r="H164" i="30"/>
  <c r="F164" i="30"/>
  <c r="G164" i="30" s="1"/>
  <c r="E164" i="30"/>
  <c r="D164" i="30"/>
  <c r="B164" i="30"/>
  <c r="C164" i="30" s="1"/>
  <c r="I163" i="30"/>
  <c r="G163" i="30"/>
  <c r="E163" i="30"/>
  <c r="C163" i="30"/>
  <c r="I162" i="30"/>
  <c r="G162" i="30"/>
  <c r="E162" i="30"/>
  <c r="C162" i="30"/>
  <c r="I161" i="30"/>
  <c r="G161" i="30"/>
  <c r="E161" i="30"/>
  <c r="C161" i="30"/>
  <c r="I160" i="30"/>
  <c r="G160" i="30"/>
  <c r="E160" i="30"/>
  <c r="C160" i="30"/>
  <c r="I158" i="30"/>
  <c r="H158" i="30"/>
  <c r="H165" i="30" s="1"/>
  <c r="H167" i="30" s="1"/>
  <c r="H185" i="30" s="1"/>
  <c r="I185" i="30" s="1"/>
  <c r="F158" i="30"/>
  <c r="G158" i="30" s="1"/>
  <c r="E158" i="30"/>
  <c r="D158" i="30"/>
  <c r="D165" i="30" s="1"/>
  <c r="D167" i="30" s="1"/>
  <c r="D185" i="30" s="1"/>
  <c r="E185" i="30" s="1"/>
  <c r="B158" i="30"/>
  <c r="C158" i="30" s="1"/>
  <c r="I157" i="30"/>
  <c r="G157" i="30"/>
  <c r="E157" i="30"/>
  <c r="C157" i="30"/>
  <c r="I156" i="30"/>
  <c r="G156" i="30"/>
  <c r="E156" i="30"/>
  <c r="C156" i="30"/>
  <c r="I155" i="30"/>
  <c r="G155" i="30"/>
  <c r="E155" i="30"/>
  <c r="C155" i="30"/>
  <c r="I154" i="30"/>
  <c r="G154" i="30"/>
  <c r="E154" i="30"/>
  <c r="C154" i="30"/>
  <c r="G150" i="30"/>
  <c r="E150" i="30"/>
  <c r="C150" i="30"/>
  <c r="I148" i="30"/>
  <c r="H148" i="30"/>
  <c r="F148" i="30"/>
  <c r="G148" i="30" s="1"/>
  <c r="E148" i="30"/>
  <c r="D148" i="30"/>
  <c r="B148" i="30"/>
  <c r="C148" i="30" s="1"/>
  <c r="I147" i="30"/>
  <c r="G147" i="30"/>
  <c r="E147" i="30"/>
  <c r="C147" i="30"/>
  <c r="I146" i="30"/>
  <c r="G146" i="30"/>
  <c r="E146" i="30"/>
  <c r="C146" i="30"/>
  <c r="I145" i="30"/>
  <c r="G145" i="30"/>
  <c r="E145" i="30"/>
  <c r="C145" i="30"/>
  <c r="I144" i="30"/>
  <c r="G144" i="30"/>
  <c r="E144" i="30"/>
  <c r="C144" i="30"/>
  <c r="I143" i="30"/>
  <c r="H143" i="30"/>
  <c r="H149" i="30" s="1"/>
  <c r="H151" i="30" s="1"/>
  <c r="H184" i="30" s="1"/>
  <c r="I184" i="30" s="1"/>
  <c r="F143" i="30"/>
  <c r="G143" i="30" s="1"/>
  <c r="E143" i="30"/>
  <c r="D143" i="30"/>
  <c r="D149" i="30" s="1"/>
  <c r="D151" i="30" s="1"/>
  <c r="D184" i="30" s="1"/>
  <c r="E184" i="30" s="1"/>
  <c r="B143" i="30"/>
  <c r="C143" i="30" s="1"/>
  <c r="I142" i="30"/>
  <c r="G142" i="30"/>
  <c r="E142" i="30"/>
  <c r="C142" i="30"/>
  <c r="I141" i="30"/>
  <c r="G141" i="30"/>
  <c r="E141" i="30"/>
  <c r="C141" i="30"/>
  <c r="I140" i="30"/>
  <c r="G140" i="30"/>
  <c r="E140" i="30"/>
  <c r="C140" i="30"/>
  <c r="I139" i="30"/>
  <c r="G139" i="30"/>
  <c r="E139" i="30"/>
  <c r="C139" i="30"/>
  <c r="G135" i="30"/>
  <c r="E135" i="30"/>
  <c r="C135" i="30"/>
  <c r="H133" i="30"/>
  <c r="I133" i="30" s="1"/>
  <c r="F133" i="30"/>
  <c r="G133" i="30" s="1"/>
  <c r="D133" i="30"/>
  <c r="E133" i="30" s="1"/>
  <c r="B133" i="30"/>
  <c r="C133" i="30" s="1"/>
  <c r="I132" i="30"/>
  <c r="G132" i="30"/>
  <c r="E132" i="30"/>
  <c r="C132" i="30"/>
  <c r="I131" i="30"/>
  <c r="G131" i="30"/>
  <c r="E131" i="30"/>
  <c r="C131" i="30"/>
  <c r="I130" i="30"/>
  <c r="G130" i="30"/>
  <c r="E130" i="30"/>
  <c r="C130" i="30"/>
  <c r="I129" i="30"/>
  <c r="G129" i="30"/>
  <c r="E129" i="30"/>
  <c r="C129" i="30"/>
  <c r="I127" i="30"/>
  <c r="H127" i="30"/>
  <c r="H134" i="30" s="1"/>
  <c r="F127" i="30"/>
  <c r="G127" i="30" s="1"/>
  <c r="E127" i="30"/>
  <c r="D127" i="30"/>
  <c r="D134" i="30" s="1"/>
  <c r="B127" i="30"/>
  <c r="C127" i="30" s="1"/>
  <c r="I126" i="30"/>
  <c r="G126" i="30"/>
  <c r="E126" i="30"/>
  <c r="C126" i="30"/>
  <c r="I125" i="30"/>
  <c r="G125" i="30"/>
  <c r="E125" i="30"/>
  <c r="C125" i="30"/>
  <c r="I124" i="30"/>
  <c r="G124" i="30"/>
  <c r="E124" i="30"/>
  <c r="C124" i="30"/>
  <c r="I123" i="30"/>
  <c r="G123" i="30"/>
  <c r="E123" i="30"/>
  <c r="C123" i="30"/>
  <c r="G119" i="30"/>
  <c r="E119" i="30"/>
  <c r="C119" i="30"/>
  <c r="H117" i="30"/>
  <c r="I117" i="30" s="1"/>
  <c r="G117" i="30"/>
  <c r="F117" i="30"/>
  <c r="D117" i="30"/>
  <c r="E117" i="30" s="1"/>
  <c r="C117" i="30"/>
  <c r="B117" i="30"/>
  <c r="I116" i="30"/>
  <c r="G116" i="30"/>
  <c r="E116" i="30"/>
  <c r="C116" i="30"/>
  <c r="I115" i="30"/>
  <c r="G115" i="30"/>
  <c r="E115" i="30"/>
  <c r="C115" i="30"/>
  <c r="I114" i="30"/>
  <c r="G114" i="30"/>
  <c r="E114" i="30"/>
  <c r="C114" i="30"/>
  <c r="I113" i="30"/>
  <c r="G113" i="30"/>
  <c r="E113" i="30"/>
  <c r="C113" i="30"/>
  <c r="I112" i="30"/>
  <c r="G112" i="30"/>
  <c r="E112" i="30"/>
  <c r="C112" i="30"/>
  <c r="H110" i="30"/>
  <c r="I110" i="30" s="1"/>
  <c r="G110" i="30"/>
  <c r="F110" i="30"/>
  <c r="F118" i="30" s="1"/>
  <c r="D110" i="30"/>
  <c r="E110" i="30" s="1"/>
  <c r="C110" i="30"/>
  <c r="B110" i="30"/>
  <c r="B118" i="30" s="1"/>
  <c r="I109" i="30"/>
  <c r="G109" i="30"/>
  <c r="E109" i="30"/>
  <c r="C109" i="30"/>
  <c r="I108" i="30"/>
  <c r="G108" i="30"/>
  <c r="E108" i="30"/>
  <c r="C108" i="30"/>
  <c r="I107" i="30"/>
  <c r="G107" i="30"/>
  <c r="E107" i="30"/>
  <c r="C107" i="30"/>
  <c r="G103" i="30"/>
  <c r="E103" i="30"/>
  <c r="C103" i="30"/>
  <c r="H100" i="30"/>
  <c r="I100" i="30" s="1"/>
  <c r="G100" i="30"/>
  <c r="F100" i="30"/>
  <c r="D100" i="30"/>
  <c r="E100" i="30" s="1"/>
  <c r="C100" i="30"/>
  <c r="B100" i="30"/>
  <c r="I99" i="30"/>
  <c r="G99" i="30"/>
  <c r="E99" i="30"/>
  <c r="C99" i="30"/>
  <c r="I98" i="30"/>
  <c r="G98" i="30"/>
  <c r="E98" i="30"/>
  <c r="C98" i="30"/>
  <c r="I97" i="30"/>
  <c r="G97" i="30"/>
  <c r="E97" i="30"/>
  <c r="C97" i="30"/>
  <c r="I96" i="30"/>
  <c r="G96" i="30"/>
  <c r="E96" i="30"/>
  <c r="C96" i="30"/>
  <c r="I95" i="30"/>
  <c r="G95" i="30"/>
  <c r="E95" i="30"/>
  <c r="C95" i="30"/>
  <c r="I94" i="30"/>
  <c r="G94" i="30"/>
  <c r="E94" i="30"/>
  <c r="C94" i="30"/>
  <c r="H92" i="30"/>
  <c r="I92" i="30" s="1"/>
  <c r="G92" i="30"/>
  <c r="F92" i="30"/>
  <c r="D92" i="30"/>
  <c r="E92" i="30" s="1"/>
  <c r="C92" i="30"/>
  <c r="B92" i="30"/>
  <c r="I91" i="30"/>
  <c r="G91" i="30"/>
  <c r="E91" i="30"/>
  <c r="C91" i="30"/>
  <c r="I90" i="30"/>
  <c r="G90" i="30"/>
  <c r="E90" i="30"/>
  <c r="C90" i="30"/>
  <c r="I89" i="30"/>
  <c r="G89" i="30"/>
  <c r="E89" i="30"/>
  <c r="C89" i="30"/>
  <c r="H87" i="30"/>
  <c r="I87" i="30" s="1"/>
  <c r="G87" i="30"/>
  <c r="F87" i="30"/>
  <c r="F101" i="30" s="1"/>
  <c r="G101" i="30" s="1"/>
  <c r="D87" i="30"/>
  <c r="E87" i="30" s="1"/>
  <c r="C87" i="30"/>
  <c r="B87" i="30"/>
  <c r="B101" i="30" s="1"/>
  <c r="C101" i="30" s="1"/>
  <c r="I86" i="30"/>
  <c r="G86" i="30"/>
  <c r="E86" i="30"/>
  <c r="C86" i="30"/>
  <c r="I85" i="30"/>
  <c r="G85" i="30"/>
  <c r="E85" i="30"/>
  <c r="C85" i="30"/>
  <c r="I84" i="30"/>
  <c r="G84" i="30"/>
  <c r="E84" i="30"/>
  <c r="C84" i="30"/>
  <c r="I83" i="30"/>
  <c r="G83" i="30"/>
  <c r="E83" i="30"/>
  <c r="C83" i="30"/>
  <c r="I82" i="30"/>
  <c r="G82" i="30"/>
  <c r="E82" i="30"/>
  <c r="C82" i="30"/>
  <c r="I81" i="30"/>
  <c r="G81" i="30"/>
  <c r="E81" i="30"/>
  <c r="C81" i="30"/>
  <c r="I80" i="30"/>
  <c r="G80" i="30"/>
  <c r="E80" i="30"/>
  <c r="C80" i="30"/>
  <c r="I79" i="30"/>
  <c r="G79" i="30"/>
  <c r="E79" i="30"/>
  <c r="C79" i="30"/>
  <c r="I78" i="30"/>
  <c r="G78" i="30"/>
  <c r="E78" i="30"/>
  <c r="C78" i="30"/>
  <c r="I77" i="30"/>
  <c r="G77" i="30"/>
  <c r="E77" i="30"/>
  <c r="C77" i="30"/>
  <c r="I76" i="30"/>
  <c r="G76" i="30"/>
  <c r="E76" i="30"/>
  <c r="C76" i="30"/>
  <c r="I75" i="30"/>
  <c r="G75" i="30"/>
  <c r="E75" i="30"/>
  <c r="C75" i="30"/>
  <c r="I74" i="30"/>
  <c r="G74" i="30"/>
  <c r="E74" i="30"/>
  <c r="C74" i="30"/>
  <c r="I73" i="30"/>
  <c r="G73" i="30"/>
  <c r="E73" i="30"/>
  <c r="C73" i="30"/>
  <c r="I72" i="30"/>
  <c r="G72" i="30"/>
  <c r="E72" i="30"/>
  <c r="C72" i="30"/>
  <c r="I71" i="30"/>
  <c r="G71" i="30"/>
  <c r="E71" i="30"/>
  <c r="C71" i="30"/>
  <c r="I70" i="30"/>
  <c r="G70" i="30"/>
  <c r="E70" i="30"/>
  <c r="C70" i="30"/>
  <c r="I69" i="30"/>
  <c r="G69" i="30"/>
  <c r="E69" i="30"/>
  <c r="C69" i="30"/>
  <c r="H67" i="30"/>
  <c r="I67" i="30" s="1"/>
  <c r="G67" i="30"/>
  <c r="F67" i="30"/>
  <c r="D67" i="30"/>
  <c r="E67" i="30" s="1"/>
  <c r="C67" i="30"/>
  <c r="B67" i="30"/>
  <c r="B102" i="30" s="1"/>
  <c r="I66" i="30"/>
  <c r="G66" i="30"/>
  <c r="E66" i="30"/>
  <c r="C66" i="30"/>
  <c r="I65" i="30"/>
  <c r="G65" i="30"/>
  <c r="E65" i="30"/>
  <c r="C65" i="30"/>
  <c r="I64" i="30"/>
  <c r="G64" i="30"/>
  <c r="E64" i="30"/>
  <c r="C64" i="30"/>
  <c r="I63" i="30"/>
  <c r="G63" i="30"/>
  <c r="E63" i="30"/>
  <c r="C63" i="30"/>
  <c r="G59" i="30"/>
  <c r="E59" i="30"/>
  <c r="C59" i="30"/>
  <c r="B290" i="30"/>
  <c r="H56" i="30"/>
  <c r="I56" i="30" s="1"/>
  <c r="G56" i="30"/>
  <c r="F56" i="30"/>
  <c r="D56" i="30"/>
  <c r="E56" i="30" s="1"/>
  <c r="C56" i="30"/>
  <c r="B56" i="30"/>
  <c r="I55" i="30"/>
  <c r="G55" i="30"/>
  <c r="E55" i="30"/>
  <c r="C55" i="30"/>
  <c r="I54" i="30"/>
  <c r="G54" i="30"/>
  <c r="E54" i="30"/>
  <c r="C54" i="30"/>
  <c r="I53" i="30"/>
  <c r="G53" i="30"/>
  <c r="E53" i="30"/>
  <c r="C53" i="30"/>
  <c r="I52" i="30"/>
  <c r="G52" i="30"/>
  <c r="E52" i="30"/>
  <c r="C52" i="30"/>
  <c r="I51" i="30"/>
  <c r="G51" i="30"/>
  <c r="E51" i="30"/>
  <c r="C51" i="30"/>
  <c r="H49" i="30"/>
  <c r="I49" i="30" s="1"/>
  <c r="G49" i="30"/>
  <c r="F49" i="30"/>
  <c r="D49" i="30"/>
  <c r="E49" i="30" s="1"/>
  <c r="C49" i="30"/>
  <c r="B49" i="30"/>
  <c r="I48" i="30"/>
  <c r="G48" i="30"/>
  <c r="E48" i="30"/>
  <c r="C48" i="30"/>
  <c r="I47" i="30"/>
  <c r="G47" i="30"/>
  <c r="E47" i="30"/>
  <c r="C47" i="30"/>
  <c r="I46" i="30"/>
  <c r="G46" i="30"/>
  <c r="E46" i="30"/>
  <c r="C46" i="30"/>
  <c r="H44" i="30"/>
  <c r="H244" i="30" s="1"/>
  <c r="G44" i="30"/>
  <c r="F44" i="30"/>
  <c r="F244" i="30" s="1"/>
  <c r="D44" i="30"/>
  <c r="D244" i="30" s="1"/>
  <c r="C44" i="30"/>
  <c r="B44" i="30"/>
  <c r="B57" i="30" s="1"/>
  <c r="C57" i="30" s="1"/>
  <c r="I42" i="30"/>
  <c r="G42" i="30"/>
  <c r="E42" i="30"/>
  <c r="C42" i="30"/>
  <c r="I41" i="30"/>
  <c r="G41" i="30"/>
  <c r="E41" i="30"/>
  <c r="C41" i="30"/>
  <c r="I40" i="30"/>
  <c r="G40" i="30"/>
  <c r="E40" i="30"/>
  <c r="C40" i="30"/>
  <c r="I39" i="30"/>
  <c r="G39" i="30"/>
  <c r="E39" i="30"/>
  <c r="C39" i="30"/>
  <c r="I38" i="30"/>
  <c r="G38" i="30"/>
  <c r="E38" i="30"/>
  <c r="C38" i="30"/>
  <c r="I37" i="30"/>
  <c r="G37" i="30"/>
  <c r="E37" i="30"/>
  <c r="C37" i="30"/>
  <c r="I36" i="30"/>
  <c r="G36" i="30"/>
  <c r="E36" i="30"/>
  <c r="C36" i="30"/>
  <c r="I35" i="30"/>
  <c r="G35" i="30"/>
  <c r="E35" i="30"/>
  <c r="C35" i="30"/>
  <c r="I34" i="30"/>
  <c r="G34" i="30"/>
  <c r="E34" i="30"/>
  <c r="C34" i="30"/>
  <c r="I33" i="30"/>
  <c r="G33" i="30"/>
  <c r="E33" i="30"/>
  <c r="C33" i="30"/>
  <c r="I32" i="30"/>
  <c r="G32" i="30"/>
  <c r="E32" i="30"/>
  <c r="C32" i="30"/>
  <c r="I31" i="30"/>
  <c r="G31" i="30"/>
  <c r="E31" i="30"/>
  <c r="C31" i="30"/>
  <c r="I30" i="30"/>
  <c r="G30" i="30"/>
  <c r="E30" i="30"/>
  <c r="C30" i="30"/>
  <c r="I29" i="30"/>
  <c r="G29" i="30"/>
  <c r="E29" i="30"/>
  <c r="C29" i="30"/>
  <c r="I28" i="30"/>
  <c r="G28" i="30"/>
  <c r="E28" i="30"/>
  <c r="C28" i="30"/>
  <c r="I27" i="30"/>
  <c r="G27" i="30"/>
  <c r="E27" i="30"/>
  <c r="C27" i="30"/>
  <c r="H25" i="30"/>
  <c r="H243" i="30" s="1"/>
  <c r="H248" i="30" s="1"/>
  <c r="G25" i="30"/>
  <c r="F25" i="30"/>
  <c r="F243" i="30" s="1"/>
  <c r="F248" i="30" s="1"/>
  <c r="D25" i="30"/>
  <c r="E25" i="30" s="1"/>
  <c r="C25" i="30"/>
  <c r="B25" i="30"/>
  <c r="I24" i="30"/>
  <c r="G24" i="30"/>
  <c r="E24" i="30"/>
  <c r="C24" i="30"/>
  <c r="I23" i="30"/>
  <c r="G23" i="30"/>
  <c r="E23" i="30"/>
  <c r="C23" i="30"/>
  <c r="I22" i="30"/>
  <c r="G22" i="30"/>
  <c r="E22" i="30"/>
  <c r="C22" i="30"/>
  <c r="I21" i="30"/>
  <c r="G21" i="30"/>
  <c r="E21" i="30"/>
  <c r="C21" i="30"/>
  <c r="I20" i="30"/>
  <c r="G20" i="30"/>
  <c r="E20" i="30"/>
  <c r="C20" i="30"/>
  <c r="I19" i="30"/>
  <c r="G19" i="30"/>
  <c r="E19" i="30"/>
  <c r="C19" i="30"/>
  <c r="H14" i="30"/>
  <c r="I14" i="30" s="1"/>
  <c r="G14" i="30"/>
  <c r="F14" i="30"/>
  <c r="D14" i="30"/>
  <c r="E14" i="30" s="1"/>
  <c r="C14" i="30"/>
  <c r="B14" i="30"/>
  <c r="I13" i="30"/>
  <c r="G13" i="30"/>
  <c r="E13" i="30"/>
  <c r="C13" i="30"/>
  <c r="D12" i="30"/>
  <c r="H12" i="30"/>
  <c r="F12" i="30"/>
  <c r="H285" i="29"/>
  <c r="F285" i="29"/>
  <c r="D285" i="29"/>
  <c r="B285" i="29"/>
  <c r="H276" i="29"/>
  <c r="F276" i="29"/>
  <c r="D276" i="29"/>
  <c r="B276" i="29"/>
  <c r="B277" i="29" s="1"/>
  <c r="B282" i="29" s="1"/>
  <c r="C282" i="29" s="1"/>
  <c r="H266" i="29"/>
  <c r="F266" i="29"/>
  <c r="D266" i="29"/>
  <c r="B266" i="29"/>
  <c r="H265" i="29"/>
  <c r="F265" i="29"/>
  <c r="D265" i="29"/>
  <c r="B265" i="29"/>
  <c r="B267" i="29" s="1"/>
  <c r="H254" i="29"/>
  <c r="F254" i="29"/>
  <c r="D254" i="29"/>
  <c r="B254" i="29"/>
  <c r="B233" i="29"/>
  <c r="B232" i="29"/>
  <c r="B231" i="29"/>
  <c r="H214" i="29"/>
  <c r="H215" i="29" s="1"/>
  <c r="H223" i="29" s="1"/>
  <c r="F214" i="29"/>
  <c r="D214" i="29"/>
  <c r="B214" i="29"/>
  <c r="H208" i="29"/>
  <c r="F208" i="29"/>
  <c r="D208" i="29"/>
  <c r="B208" i="29"/>
  <c r="H199" i="29"/>
  <c r="F199" i="29"/>
  <c r="D199" i="29"/>
  <c r="B199" i="29"/>
  <c r="H169" i="29"/>
  <c r="I169" i="29" s="1"/>
  <c r="F169" i="29"/>
  <c r="D169" i="29"/>
  <c r="B169" i="29"/>
  <c r="H166" i="29"/>
  <c r="I166" i="29" s="1"/>
  <c r="F166" i="29"/>
  <c r="D166" i="29"/>
  <c r="B166" i="29"/>
  <c r="H150" i="29"/>
  <c r="I150" i="29" s="1"/>
  <c r="F150" i="29"/>
  <c r="D150" i="29"/>
  <c r="B150" i="29"/>
  <c r="H135" i="29"/>
  <c r="F135" i="29"/>
  <c r="D135" i="29"/>
  <c r="B135" i="29"/>
  <c r="H119" i="29"/>
  <c r="I119" i="29" s="1"/>
  <c r="F119" i="29"/>
  <c r="D119" i="29"/>
  <c r="B119" i="29"/>
  <c r="H103" i="29"/>
  <c r="I103" i="29" s="1"/>
  <c r="F103" i="29"/>
  <c r="D103" i="29"/>
  <c r="B103" i="29"/>
  <c r="H59" i="29"/>
  <c r="I59" i="29" s="1"/>
  <c r="F59" i="29"/>
  <c r="D59" i="29"/>
  <c r="B59" i="29"/>
  <c r="A11" i="29"/>
  <c r="H3" i="29"/>
  <c r="F3" i="29"/>
  <c r="D3" i="29"/>
  <c r="B3" i="29"/>
  <c r="B12" i="29" s="1"/>
  <c r="H286" i="29"/>
  <c r="H288" i="29" s="1"/>
  <c r="F286" i="29"/>
  <c r="F288" i="29" s="1"/>
  <c r="D286" i="29"/>
  <c r="D288" i="29" s="1"/>
  <c r="B286" i="29"/>
  <c r="B288" i="29" s="1"/>
  <c r="H278" i="29"/>
  <c r="H281" i="29" s="1"/>
  <c r="F278" i="29"/>
  <c r="F281" i="29" s="1"/>
  <c r="D278" i="29"/>
  <c r="D281" i="29" s="1"/>
  <c r="B278" i="29"/>
  <c r="B281" i="29" s="1"/>
  <c r="H277" i="29"/>
  <c r="H282" i="29" s="1"/>
  <c r="F277" i="29"/>
  <c r="F282" i="29" s="1"/>
  <c r="D277" i="29"/>
  <c r="H272" i="29"/>
  <c r="H271" i="29"/>
  <c r="F271" i="29"/>
  <c r="D271" i="29"/>
  <c r="B271" i="29"/>
  <c r="H270" i="29"/>
  <c r="F270" i="29"/>
  <c r="D270" i="29"/>
  <c r="B270" i="29"/>
  <c r="H269" i="29"/>
  <c r="F269" i="29"/>
  <c r="F272" i="29" s="1"/>
  <c r="D269" i="29"/>
  <c r="D272" i="29" s="1"/>
  <c r="B269" i="29"/>
  <c r="B272" i="29" s="1"/>
  <c r="F267" i="29"/>
  <c r="D267" i="29"/>
  <c r="H267" i="29"/>
  <c r="D264" i="29"/>
  <c r="H263" i="29"/>
  <c r="H264" i="29" s="1"/>
  <c r="F263" i="29"/>
  <c r="F264" i="29" s="1"/>
  <c r="F268" i="29" s="1"/>
  <c r="D263" i="29"/>
  <c r="B263" i="29"/>
  <c r="B264" i="29" s="1"/>
  <c r="H259" i="29"/>
  <c r="H258" i="29"/>
  <c r="F258" i="29"/>
  <c r="D258" i="29"/>
  <c r="B258" i="29"/>
  <c r="H257" i="29"/>
  <c r="F257" i="29"/>
  <c r="D257" i="29"/>
  <c r="B257" i="29"/>
  <c r="H256" i="29"/>
  <c r="F256" i="29"/>
  <c r="F259" i="29" s="1"/>
  <c r="D256" i="29"/>
  <c r="D259" i="29" s="1"/>
  <c r="B256" i="29"/>
  <c r="B259" i="29" s="1"/>
  <c r="F255" i="29"/>
  <c r="F253" i="29"/>
  <c r="H252" i="29"/>
  <c r="H253" i="29" s="1"/>
  <c r="H255" i="29" s="1"/>
  <c r="H260" i="29" s="1"/>
  <c r="F252" i="29"/>
  <c r="D252" i="29"/>
  <c r="D253" i="29" s="1"/>
  <c r="D255" i="29" s="1"/>
  <c r="D260" i="29" s="1"/>
  <c r="B252" i="29"/>
  <c r="B253" i="29" s="1"/>
  <c r="H247" i="29"/>
  <c r="F247" i="29"/>
  <c r="D247" i="29"/>
  <c r="B247" i="29"/>
  <c r="H246" i="29"/>
  <c r="F246" i="29"/>
  <c r="D246" i="29"/>
  <c r="B246" i="29"/>
  <c r="H245" i="29"/>
  <c r="F245" i="29"/>
  <c r="D245" i="29"/>
  <c r="B245" i="29"/>
  <c r="H244" i="29"/>
  <c r="D243" i="29"/>
  <c r="H242" i="29"/>
  <c r="F242" i="29"/>
  <c r="D242" i="29"/>
  <c r="B242" i="29"/>
  <c r="B234" i="29"/>
  <c r="B291" i="29" s="1"/>
  <c r="B229" i="29"/>
  <c r="H213" i="29"/>
  <c r="F213" i="29"/>
  <c r="F215" i="29" s="1"/>
  <c r="F223" i="29" s="1"/>
  <c r="D213" i="29"/>
  <c r="D215" i="29" s="1"/>
  <c r="D223" i="29" s="1"/>
  <c r="B213" i="29"/>
  <c r="B215" i="29" s="1"/>
  <c r="B223" i="29" s="1"/>
  <c r="H209" i="29"/>
  <c r="H222" i="29" s="1"/>
  <c r="F209" i="29"/>
  <c r="F222" i="29" s="1"/>
  <c r="H207" i="29"/>
  <c r="F207" i="29"/>
  <c r="D207" i="29"/>
  <c r="D209" i="29" s="1"/>
  <c r="D222" i="29" s="1"/>
  <c r="B207" i="29"/>
  <c r="B209" i="29" s="1"/>
  <c r="B222" i="29" s="1"/>
  <c r="F200" i="29"/>
  <c r="F221" i="29" s="1"/>
  <c r="H198" i="29"/>
  <c r="F198" i="29"/>
  <c r="D198" i="29"/>
  <c r="D200" i="29" s="1"/>
  <c r="D221" i="29" s="1"/>
  <c r="B198" i="29"/>
  <c r="B200" i="29" s="1"/>
  <c r="B221" i="29" s="1"/>
  <c r="D177" i="29"/>
  <c r="E177" i="29" s="1"/>
  <c r="B177" i="29"/>
  <c r="C177" i="29" s="1"/>
  <c r="I176" i="29"/>
  <c r="G176" i="29"/>
  <c r="E176" i="29"/>
  <c r="C176" i="29"/>
  <c r="I175" i="29"/>
  <c r="G175" i="29"/>
  <c r="E175" i="29"/>
  <c r="C175" i="29"/>
  <c r="I174" i="29"/>
  <c r="G174" i="29"/>
  <c r="E174" i="29"/>
  <c r="C174" i="29"/>
  <c r="I173" i="29"/>
  <c r="G173" i="29"/>
  <c r="E173" i="29"/>
  <c r="C173" i="29"/>
  <c r="I172" i="29"/>
  <c r="G172" i="29"/>
  <c r="E172" i="29"/>
  <c r="C172" i="29"/>
  <c r="I171" i="29"/>
  <c r="G171" i="29"/>
  <c r="E171" i="29"/>
  <c r="C171" i="29"/>
  <c r="I170" i="29"/>
  <c r="G170" i="29"/>
  <c r="E170" i="29"/>
  <c r="C170" i="29"/>
  <c r="G169" i="29"/>
  <c r="E169" i="29"/>
  <c r="C169" i="29"/>
  <c r="G166" i="29"/>
  <c r="E166" i="29"/>
  <c r="C166" i="29"/>
  <c r="H164" i="29"/>
  <c r="I164" i="29" s="1"/>
  <c r="F164" i="29"/>
  <c r="G164" i="29" s="1"/>
  <c r="E164" i="29"/>
  <c r="D164" i="29"/>
  <c r="B164" i="29"/>
  <c r="C164" i="29" s="1"/>
  <c r="I163" i="29"/>
  <c r="G163" i="29"/>
  <c r="E163" i="29"/>
  <c r="C163" i="29"/>
  <c r="I162" i="29"/>
  <c r="G162" i="29"/>
  <c r="E162" i="29"/>
  <c r="C162" i="29"/>
  <c r="I161" i="29"/>
  <c r="G161" i="29"/>
  <c r="E161" i="29"/>
  <c r="C161" i="29"/>
  <c r="I160" i="29"/>
  <c r="G160" i="29"/>
  <c r="E160" i="29"/>
  <c r="C160" i="29"/>
  <c r="H158" i="29"/>
  <c r="H165" i="29" s="1"/>
  <c r="F158" i="29"/>
  <c r="G158" i="29" s="1"/>
  <c r="D158" i="29"/>
  <c r="E158" i="29" s="1"/>
  <c r="B158" i="29"/>
  <c r="C158" i="29" s="1"/>
  <c r="I157" i="29"/>
  <c r="G157" i="29"/>
  <c r="E157" i="29"/>
  <c r="C157" i="29"/>
  <c r="I156" i="29"/>
  <c r="G156" i="29"/>
  <c r="E156" i="29"/>
  <c r="C156" i="29"/>
  <c r="I155" i="29"/>
  <c r="G155" i="29"/>
  <c r="E155" i="29"/>
  <c r="C155" i="29"/>
  <c r="I154" i="29"/>
  <c r="G154" i="29"/>
  <c r="E154" i="29"/>
  <c r="C154" i="29"/>
  <c r="G150" i="29"/>
  <c r="E150" i="29"/>
  <c r="C150" i="29"/>
  <c r="H148" i="29"/>
  <c r="I148" i="29" s="1"/>
  <c r="F148" i="29"/>
  <c r="G148" i="29" s="1"/>
  <c r="D148" i="29"/>
  <c r="E148" i="29" s="1"/>
  <c r="B148" i="29"/>
  <c r="C148" i="29" s="1"/>
  <c r="I147" i="29"/>
  <c r="G147" i="29"/>
  <c r="E147" i="29"/>
  <c r="C147" i="29"/>
  <c r="I146" i="29"/>
  <c r="G146" i="29"/>
  <c r="E146" i="29"/>
  <c r="C146" i="29"/>
  <c r="I145" i="29"/>
  <c r="G145" i="29"/>
  <c r="E145" i="29"/>
  <c r="C145" i="29"/>
  <c r="I144" i="29"/>
  <c r="G144" i="29"/>
  <c r="E144" i="29"/>
  <c r="C144" i="29"/>
  <c r="H143" i="29"/>
  <c r="I143" i="29" s="1"/>
  <c r="F143" i="29"/>
  <c r="G143" i="29" s="1"/>
  <c r="E143" i="29"/>
  <c r="D143" i="29"/>
  <c r="D149" i="29" s="1"/>
  <c r="B143" i="29"/>
  <c r="C143" i="29" s="1"/>
  <c r="I142" i="29"/>
  <c r="G142" i="29"/>
  <c r="E142" i="29"/>
  <c r="C142" i="29"/>
  <c r="I141" i="29"/>
  <c r="G141" i="29"/>
  <c r="E141" i="29"/>
  <c r="C141" i="29"/>
  <c r="I140" i="29"/>
  <c r="G140" i="29"/>
  <c r="E140" i="29"/>
  <c r="C140" i="29"/>
  <c r="I139" i="29"/>
  <c r="G139" i="29"/>
  <c r="E139" i="29"/>
  <c r="C139" i="29"/>
  <c r="I135" i="29"/>
  <c r="G135" i="29"/>
  <c r="E135" i="29"/>
  <c r="C135" i="29"/>
  <c r="H133" i="29"/>
  <c r="I133" i="29" s="1"/>
  <c r="F133" i="29"/>
  <c r="G133" i="29" s="1"/>
  <c r="E133" i="29"/>
  <c r="D133" i="29"/>
  <c r="B133" i="29"/>
  <c r="C133" i="29" s="1"/>
  <c r="I132" i="29"/>
  <c r="G132" i="29"/>
  <c r="E132" i="29"/>
  <c r="C132" i="29"/>
  <c r="I131" i="29"/>
  <c r="G131" i="29"/>
  <c r="E131" i="29"/>
  <c r="C131" i="29"/>
  <c r="I130" i="29"/>
  <c r="G130" i="29"/>
  <c r="E130" i="29"/>
  <c r="C130" i="29"/>
  <c r="I129" i="29"/>
  <c r="G129" i="29"/>
  <c r="E129" i="29"/>
  <c r="C129" i="29"/>
  <c r="H127" i="29"/>
  <c r="H134" i="29" s="1"/>
  <c r="F127" i="29"/>
  <c r="G127" i="29" s="1"/>
  <c r="D127" i="29"/>
  <c r="E127" i="29" s="1"/>
  <c r="B127" i="29"/>
  <c r="C127" i="29" s="1"/>
  <c r="I126" i="29"/>
  <c r="G126" i="29"/>
  <c r="E126" i="29"/>
  <c r="C126" i="29"/>
  <c r="I125" i="29"/>
  <c r="G125" i="29"/>
  <c r="E125" i="29"/>
  <c r="C125" i="29"/>
  <c r="I124" i="29"/>
  <c r="G124" i="29"/>
  <c r="E124" i="29"/>
  <c r="C124" i="29"/>
  <c r="I123" i="29"/>
  <c r="G123" i="29"/>
  <c r="E123" i="29"/>
  <c r="C123" i="29"/>
  <c r="G119" i="29"/>
  <c r="E119" i="29"/>
  <c r="C119" i="29"/>
  <c r="I117" i="29"/>
  <c r="H117" i="29"/>
  <c r="F117" i="29"/>
  <c r="G117" i="29" s="1"/>
  <c r="E117" i="29"/>
  <c r="D117" i="29"/>
  <c r="B117" i="29"/>
  <c r="C117" i="29" s="1"/>
  <c r="I116" i="29"/>
  <c r="G116" i="29"/>
  <c r="E116" i="29"/>
  <c r="C116" i="29"/>
  <c r="I115" i="29"/>
  <c r="G115" i="29"/>
  <c r="E115" i="29"/>
  <c r="C115" i="29"/>
  <c r="I114" i="29"/>
  <c r="G114" i="29"/>
  <c r="E114" i="29"/>
  <c r="C114" i="29"/>
  <c r="I113" i="29"/>
  <c r="G113" i="29"/>
  <c r="E113" i="29"/>
  <c r="C113" i="29"/>
  <c r="I112" i="29"/>
  <c r="G112" i="29"/>
  <c r="E112" i="29"/>
  <c r="C112" i="29"/>
  <c r="I110" i="29"/>
  <c r="H110" i="29"/>
  <c r="H118" i="29" s="1"/>
  <c r="F110" i="29"/>
  <c r="G110" i="29" s="1"/>
  <c r="E110" i="29"/>
  <c r="D110" i="29"/>
  <c r="D118" i="29" s="1"/>
  <c r="B110" i="29"/>
  <c r="C110" i="29" s="1"/>
  <c r="I109" i="29"/>
  <c r="G109" i="29"/>
  <c r="E109" i="29"/>
  <c r="C109" i="29"/>
  <c r="I108" i="29"/>
  <c r="G108" i="29"/>
  <c r="E108" i="29"/>
  <c r="C108" i="29"/>
  <c r="I107" i="29"/>
  <c r="G107" i="29"/>
  <c r="E107" i="29"/>
  <c r="C107" i="29"/>
  <c r="G103" i="29"/>
  <c r="E103" i="29"/>
  <c r="C103" i="29"/>
  <c r="I101" i="29"/>
  <c r="E101" i="29"/>
  <c r="I100" i="29"/>
  <c r="H100" i="29"/>
  <c r="F100" i="29"/>
  <c r="G100" i="29" s="1"/>
  <c r="E100" i="29"/>
  <c r="D100" i="29"/>
  <c r="B100" i="29"/>
  <c r="C100" i="29" s="1"/>
  <c r="I99" i="29"/>
  <c r="G99" i="29"/>
  <c r="E99" i="29"/>
  <c r="C99" i="29"/>
  <c r="I98" i="29"/>
  <c r="G98" i="29"/>
  <c r="E98" i="29"/>
  <c r="C98" i="29"/>
  <c r="I97" i="29"/>
  <c r="G97" i="29"/>
  <c r="E97" i="29"/>
  <c r="C97" i="29"/>
  <c r="I96" i="29"/>
  <c r="G96" i="29"/>
  <c r="E96" i="29"/>
  <c r="C96" i="29"/>
  <c r="I95" i="29"/>
  <c r="G95" i="29"/>
  <c r="E95" i="29"/>
  <c r="C95" i="29"/>
  <c r="I94" i="29"/>
  <c r="G94" i="29"/>
  <c r="E94" i="29"/>
  <c r="C94" i="29"/>
  <c r="I92" i="29"/>
  <c r="H92" i="29"/>
  <c r="F92" i="29"/>
  <c r="G92" i="29" s="1"/>
  <c r="E92" i="29"/>
  <c r="D92" i="29"/>
  <c r="B92" i="29"/>
  <c r="C92" i="29" s="1"/>
  <c r="I91" i="29"/>
  <c r="G91" i="29"/>
  <c r="E91" i="29"/>
  <c r="C91" i="29"/>
  <c r="I90" i="29"/>
  <c r="G90" i="29"/>
  <c r="E90" i="29"/>
  <c r="C90" i="29"/>
  <c r="I89" i="29"/>
  <c r="G89" i="29"/>
  <c r="E89" i="29"/>
  <c r="C89" i="29"/>
  <c r="I87" i="29"/>
  <c r="H87" i="29"/>
  <c r="H101" i="29" s="1"/>
  <c r="F87" i="29"/>
  <c r="G87" i="29" s="1"/>
  <c r="E87" i="29"/>
  <c r="D87" i="29"/>
  <c r="D101" i="29" s="1"/>
  <c r="B87" i="29"/>
  <c r="C87" i="29" s="1"/>
  <c r="I86" i="29"/>
  <c r="G86" i="29"/>
  <c r="E86" i="29"/>
  <c r="C86" i="29"/>
  <c r="I85" i="29"/>
  <c r="G85" i="29"/>
  <c r="E85" i="29"/>
  <c r="C85" i="29"/>
  <c r="I84" i="29"/>
  <c r="G84" i="29"/>
  <c r="E84" i="29"/>
  <c r="C84" i="29"/>
  <c r="I83" i="29"/>
  <c r="G83" i="29"/>
  <c r="E83" i="29"/>
  <c r="C83" i="29"/>
  <c r="I82" i="29"/>
  <c r="G82" i="29"/>
  <c r="E82" i="29"/>
  <c r="C82" i="29"/>
  <c r="I81" i="29"/>
  <c r="G81" i="29"/>
  <c r="E81" i="29"/>
  <c r="C81" i="29"/>
  <c r="I80" i="29"/>
  <c r="G80" i="29"/>
  <c r="E80" i="29"/>
  <c r="C80" i="29"/>
  <c r="I79" i="29"/>
  <c r="G79" i="29"/>
  <c r="E79" i="29"/>
  <c r="C79" i="29"/>
  <c r="I78" i="29"/>
  <c r="G78" i="29"/>
  <c r="E78" i="29"/>
  <c r="C78" i="29"/>
  <c r="I77" i="29"/>
  <c r="G77" i="29"/>
  <c r="E77" i="29"/>
  <c r="C77" i="29"/>
  <c r="I76" i="29"/>
  <c r="G76" i="29"/>
  <c r="E76" i="29"/>
  <c r="C76" i="29"/>
  <c r="I75" i="29"/>
  <c r="G75" i="29"/>
  <c r="E75" i="29"/>
  <c r="C75" i="29"/>
  <c r="I74" i="29"/>
  <c r="G74" i="29"/>
  <c r="E74" i="29"/>
  <c r="C74" i="29"/>
  <c r="I73" i="29"/>
  <c r="G73" i="29"/>
  <c r="E73" i="29"/>
  <c r="C73" i="29"/>
  <c r="I72" i="29"/>
  <c r="G72" i="29"/>
  <c r="E72" i="29"/>
  <c r="C72" i="29"/>
  <c r="I71" i="29"/>
  <c r="G71" i="29"/>
  <c r="E71" i="29"/>
  <c r="C71" i="29"/>
  <c r="I70" i="29"/>
  <c r="G70" i="29"/>
  <c r="E70" i="29"/>
  <c r="C70" i="29"/>
  <c r="I69" i="29"/>
  <c r="G69" i="29"/>
  <c r="E69" i="29"/>
  <c r="C69" i="29"/>
  <c r="I67" i="29"/>
  <c r="H67" i="29"/>
  <c r="F67" i="29"/>
  <c r="G67" i="29" s="1"/>
  <c r="E67" i="29"/>
  <c r="D67" i="29"/>
  <c r="D102" i="29" s="1"/>
  <c r="B67" i="29"/>
  <c r="C67" i="29" s="1"/>
  <c r="I66" i="29"/>
  <c r="G66" i="29"/>
  <c r="E66" i="29"/>
  <c r="C66" i="29"/>
  <c r="I65" i="29"/>
  <c r="G65" i="29"/>
  <c r="E65" i="29"/>
  <c r="C65" i="29"/>
  <c r="I64" i="29"/>
  <c r="G64" i="29"/>
  <c r="E64" i="29"/>
  <c r="C64" i="29"/>
  <c r="I63" i="29"/>
  <c r="G63" i="29"/>
  <c r="E63" i="29"/>
  <c r="C63" i="29"/>
  <c r="G59" i="29"/>
  <c r="E59" i="29"/>
  <c r="B290" i="29"/>
  <c r="B292" i="29" s="1"/>
  <c r="C292" i="29" s="1"/>
  <c r="I57" i="29"/>
  <c r="I56" i="29"/>
  <c r="H56" i="29"/>
  <c r="F56" i="29"/>
  <c r="G56" i="29" s="1"/>
  <c r="E56" i="29"/>
  <c r="D56" i="29"/>
  <c r="B56" i="29"/>
  <c r="C56" i="29" s="1"/>
  <c r="I55" i="29"/>
  <c r="G55" i="29"/>
  <c r="E55" i="29"/>
  <c r="C55" i="29"/>
  <c r="I54" i="29"/>
  <c r="G54" i="29"/>
  <c r="E54" i="29"/>
  <c r="C54" i="29"/>
  <c r="I53" i="29"/>
  <c r="G53" i="29"/>
  <c r="E53" i="29"/>
  <c r="C53" i="29"/>
  <c r="I52" i="29"/>
  <c r="G52" i="29"/>
  <c r="E52" i="29"/>
  <c r="C52" i="29"/>
  <c r="I51" i="29"/>
  <c r="G51" i="29"/>
  <c r="E51" i="29"/>
  <c r="C51" i="29"/>
  <c r="I49" i="29"/>
  <c r="H49" i="29"/>
  <c r="F49" i="29"/>
  <c r="G49" i="29" s="1"/>
  <c r="E49" i="29"/>
  <c r="D49" i="29"/>
  <c r="B49" i="29"/>
  <c r="C49" i="29" s="1"/>
  <c r="I48" i="29"/>
  <c r="G48" i="29"/>
  <c r="E48" i="29"/>
  <c r="C48" i="29"/>
  <c r="I47" i="29"/>
  <c r="G47" i="29"/>
  <c r="E47" i="29"/>
  <c r="C47" i="29"/>
  <c r="I46" i="29"/>
  <c r="G46" i="29"/>
  <c r="E46" i="29"/>
  <c r="C46" i="29"/>
  <c r="I44" i="29"/>
  <c r="H44" i="29"/>
  <c r="H57" i="29" s="1"/>
  <c r="F44" i="29"/>
  <c r="F244" i="29" s="1"/>
  <c r="E44" i="29"/>
  <c r="D44" i="29"/>
  <c r="D244" i="29" s="1"/>
  <c r="B44" i="29"/>
  <c r="B244" i="29" s="1"/>
  <c r="I42" i="29"/>
  <c r="G42" i="29"/>
  <c r="E42" i="29"/>
  <c r="C42" i="29"/>
  <c r="I41" i="29"/>
  <c r="G41" i="29"/>
  <c r="E41" i="29"/>
  <c r="C41" i="29"/>
  <c r="I40" i="29"/>
  <c r="G40" i="29"/>
  <c r="E40" i="29"/>
  <c r="C40" i="29"/>
  <c r="I39" i="29"/>
  <c r="G39" i="29"/>
  <c r="E39" i="29"/>
  <c r="C39" i="29"/>
  <c r="I38" i="29"/>
  <c r="G38" i="29"/>
  <c r="E38" i="29"/>
  <c r="C38" i="29"/>
  <c r="I37" i="29"/>
  <c r="G37" i="29"/>
  <c r="E37" i="29"/>
  <c r="C37" i="29"/>
  <c r="I36" i="29"/>
  <c r="G36" i="29"/>
  <c r="E36" i="29"/>
  <c r="C36" i="29"/>
  <c r="I35" i="29"/>
  <c r="G35" i="29"/>
  <c r="E35" i="29"/>
  <c r="C35" i="29"/>
  <c r="I34" i="29"/>
  <c r="G34" i="29"/>
  <c r="E34" i="29"/>
  <c r="C34" i="29"/>
  <c r="I33" i="29"/>
  <c r="G33" i="29"/>
  <c r="E33" i="29"/>
  <c r="C33" i="29"/>
  <c r="I32" i="29"/>
  <c r="G32" i="29"/>
  <c r="E32" i="29"/>
  <c r="C32" i="29"/>
  <c r="I31" i="29"/>
  <c r="G31" i="29"/>
  <c r="E31" i="29"/>
  <c r="C31" i="29"/>
  <c r="I30" i="29"/>
  <c r="G30" i="29"/>
  <c r="E30" i="29"/>
  <c r="C30" i="29"/>
  <c r="I29" i="29"/>
  <c r="G29" i="29"/>
  <c r="E29" i="29"/>
  <c r="C29" i="29"/>
  <c r="I28" i="29"/>
  <c r="G28" i="29"/>
  <c r="E28" i="29"/>
  <c r="C28" i="29"/>
  <c r="I27" i="29"/>
  <c r="G27" i="29"/>
  <c r="E27" i="29"/>
  <c r="C27" i="29"/>
  <c r="I25" i="29"/>
  <c r="H25" i="29"/>
  <c r="F25" i="29"/>
  <c r="F243" i="29" s="1"/>
  <c r="F248" i="29" s="1"/>
  <c r="F249" i="29" s="1"/>
  <c r="E25" i="29"/>
  <c r="D25" i="29"/>
  <c r="B25" i="29"/>
  <c r="B243" i="29" s="1"/>
  <c r="I24" i="29"/>
  <c r="G24" i="29"/>
  <c r="E24" i="29"/>
  <c r="C24" i="29"/>
  <c r="I23" i="29"/>
  <c r="G23" i="29"/>
  <c r="E23" i="29"/>
  <c r="C23" i="29"/>
  <c r="I22" i="29"/>
  <c r="G22" i="29"/>
  <c r="E22" i="29"/>
  <c r="C22" i="29"/>
  <c r="I21" i="29"/>
  <c r="G21" i="29"/>
  <c r="E21" i="29"/>
  <c r="C21" i="29"/>
  <c r="I20" i="29"/>
  <c r="G20" i="29"/>
  <c r="E20" i="29"/>
  <c r="C20" i="29"/>
  <c r="I19" i="29"/>
  <c r="G19" i="29"/>
  <c r="E19" i="29"/>
  <c r="C19" i="29"/>
  <c r="I14" i="29"/>
  <c r="H14" i="29"/>
  <c r="F14" i="29"/>
  <c r="G14" i="29" s="1"/>
  <c r="E14" i="29"/>
  <c r="D14" i="29"/>
  <c r="B14" i="29"/>
  <c r="C14" i="29" s="1"/>
  <c r="I13" i="29"/>
  <c r="G13" i="29"/>
  <c r="E13" i="29"/>
  <c r="C13" i="29"/>
  <c r="H12" i="29"/>
  <c r="F12" i="29"/>
  <c r="D12" i="29"/>
  <c r="H285" i="27"/>
  <c r="F285" i="27"/>
  <c r="D285" i="27"/>
  <c r="B285" i="27"/>
  <c r="H276" i="27"/>
  <c r="F276" i="27"/>
  <c r="D276" i="27"/>
  <c r="B276" i="27"/>
  <c r="B277" i="27" s="1"/>
  <c r="B282" i="27" s="1"/>
  <c r="C282" i="27" s="1"/>
  <c r="H266" i="27"/>
  <c r="F266" i="27"/>
  <c r="D266" i="27"/>
  <c r="B266" i="27"/>
  <c r="H265" i="27"/>
  <c r="F265" i="27"/>
  <c r="D265" i="27"/>
  <c r="B265" i="27"/>
  <c r="B267" i="27" s="1"/>
  <c r="H254" i="27"/>
  <c r="F254" i="27"/>
  <c r="D254" i="27"/>
  <c r="B254" i="27"/>
  <c r="B233" i="27"/>
  <c r="B232" i="27"/>
  <c r="B231" i="27"/>
  <c r="H214" i="27"/>
  <c r="F214" i="27"/>
  <c r="D214" i="27"/>
  <c r="B214" i="27"/>
  <c r="H208" i="27"/>
  <c r="F208" i="27"/>
  <c r="D208" i="27"/>
  <c r="B208" i="27"/>
  <c r="H199" i="27"/>
  <c r="F199" i="27"/>
  <c r="D199" i="27"/>
  <c r="B199" i="27"/>
  <c r="H169" i="27"/>
  <c r="I169" i="27" s="1"/>
  <c r="F169" i="27"/>
  <c r="D169" i="27"/>
  <c r="B169" i="27"/>
  <c r="H166" i="27"/>
  <c r="F166" i="27"/>
  <c r="D166" i="27"/>
  <c r="B166" i="27"/>
  <c r="H150" i="27"/>
  <c r="I150" i="27" s="1"/>
  <c r="F150" i="27"/>
  <c r="D150" i="27"/>
  <c r="B150" i="27"/>
  <c r="H135" i="27"/>
  <c r="I135" i="27" s="1"/>
  <c r="F135" i="27"/>
  <c r="D135" i="27"/>
  <c r="B135" i="27"/>
  <c r="H119" i="27"/>
  <c r="I119" i="27" s="1"/>
  <c r="F119" i="27"/>
  <c r="D119" i="27"/>
  <c r="B119" i="27"/>
  <c r="H103" i="27"/>
  <c r="I103" i="27" s="1"/>
  <c r="F103" i="27"/>
  <c r="D103" i="27"/>
  <c r="B103" i="27"/>
  <c r="H59" i="27"/>
  <c r="F59" i="27"/>
  <c r="D59" i="27"/>
  <c r="B59" i="27"/>
  <c r="A11" i="27"/>
  <c r="H3" i="27"/>
  <c r="F3" i="27"/>
  <c r="D3" i="27"/>
  <c r="B3" i="27"/>
  <c r="H286" i="27"/>
  <c r="H288" i="27" s="1"/>
  <c r="F286" i="27"/>
  <c r="F288" i="27" s="1"/>
  <c r="D286" i="27"/>
  <c r="D288" i="27" s="1"/>
  <c r="B286" i="27"/>
  <c r="B288" i="27" s="1"/>
  <c r="H278" i="27"/>
  <c r="H281" i="27" s="1"/>
  <c r="F278" i="27"/>
  <c r="F281" i="27" s="1"/>
  <c r="D278" i="27"/>
  <c r="D281" i="27" s="1"/>
  <c r="B278" i="27"/>
  <c r="B281" i="27" s="1"/>
  <c r="H277" i="27"/>
  <c r="F277" i="27"/>
  <c r="F282" i="27" s="1"/>
  <c r="D277" i="27"/>
  <c r="D282" i="27" s="1"/>
  <c r="F272" i="27"/>
  <c r="H271" i="27"/>
  <c r="F271" i="27"/>
  <c r="D271" i="27"/>
  <c r="B271" i="27"/>
  <c r="H270" i="27"/>
  <c r="F270" i="27"/>
  <c r="D270" i="27"/>
  <c r="B270" i="27"/>
  <c r="H269" i="27"/>
  <c r="H272" i="27" s="1"/>
  <c r="F269" i="27"/>
  <c r="D269" i="27"/>
  <c r="D272" i="27" s="1"/>
  <c r="B269" i="27"/>
  <c r="B272" i="27" s="1"/>
  <c r="H267" i="27"/>
  <c r="F267" i="27"/>
  <c r="D267" i="27"/>
  <c r="H263" i="27"/>
  <c r="H264" i="27" s="1"/>
  <c r="H268" i="27" s="1"/>
  <c r="H273" i="27" s="1"/>
  <c r="F263" i="27"/>
  <c r="F264" i="27" s="1"/>
  <c r="F268" i="27" s="1"/>
  <c r="F273" i="27" s="1"/>
  <c r="D263" i="27"/>
  <c r="D264" i="27" s="1"/>
  <c r="D268" i="27" s="1"/>
  <c r="D273" i="27" s="1"/>
  <c r="B263" i="27"/>
  <c r="B264" i="27" s="1"/>
  <c r="H258" i="27"/>
  <c r="F258" i="27"/>
  <c r="D258" i="27"/>
  <c r="B258" i="27"/>
  <c r="H257" i="27"/>
  <c r="F257" i="27"/>
  <c r="D257" i="27"/>
  <c r="B257" i="27"/>
  <c r="H256" i="27"/>
  <c r="H259" i="27" s="1"/>
  <c r="F256" i="27"/>
  <c r="F259" i="27" s="1"/>
  <c r="D256" i="27"/>
  <c r="D259" i="27" s="1"/>
  <c r="B256" i="27"/>
  <c r="B259" i="27" s="1"/>
  <c r="H252" i="27"/>
  <c r="H253" i="27" s="1"/>
  <c r="H255" i="27" s="1"/>
  <c r="H260" i="27" s="1"/>
  <c r="F252" i="27"/>
  <c r="F253" i="27" s="1"/>
  <c r="F255" i="27" s="1"/>
  <c r="F260" i="27" s="1"/>
  <c r="D252" i="27"/>
  <c r="D253" i="27" s="1"/>
  <c r="D255" i="27" s="1"/>
  <c r="B252" i="27"/>
  <c r="B253" i="27" s="1"/>
  <c r="H247" i="27"/>
  <c r="F247" i="27"/>
  <c r="D247" i="27"/>
  <c r="B247" i="27"/>
  <c r="H246" i="27"/>
  <c r="F246" i="27"/>
  <c r="D246" i="27"/>
  <c r="B246" i="27"/>
  <c r="H245" i="27"/>
  <c r="F245" i="27"/>
  <c r="D245" i="27"/>
  <c r="B245" i="27"/>
  <c r="B243" i="27"/>
  <c r="H242" i="27"/>
  <c r="F242" i="27"/>
  <c r="D242" i="27"/>
  <c r="B242" i="27"/>
  <c r="B234" i="27"/>
  <c r="B291" i="27" s="1"/>
  <c r="B229" i="27"/>
  <c r="H213" i="27"/>
  <c r="F213" i="27"/>
  <c r="F215" i="27" s="1"/>
  <c r="F223" i="27" s="1"/>
  <c r="D213" i="27"/>
  <c r="D215" i="27" s="1"/>
  <c r="D223" i="27" s="1"/>
  <c r="B213" i="27"/>
  <c r="B215" i="27" s="1"/>
  <c r="B223" i="27" s="1"/>
  <c r="H207" i="27"/>
  <c r="F207" i="27"/>
  <c r="F209" i="27" s="1"/>
  <c r="F222" i="27" s="1"/>
  <c r="D207" i="27"/>
  <c r="D209" i="27" s="1"/>
  <c r="D222" i="27" s="1"/>
  <c r="B207" i="27"/>
  <c r="B209" i="27" s="1"/>
  <c r="B222" i="27" s="1"/>
  <c r="H198" i="27"/>
  <c r="F198" i="27"/>
  <c r="F200" i="27" s="1"/>
  <c r="F221" i="27" s="1"/>
  <c r="D198" i="27"/>
  <c r="D200" i="27" s="1"/>
  <c r="D221" i="27" s="1"/>
  <c r="B198" i="27"/>
  <c r="B200" i="27" s="1"/>
  <c r="B221" i="27" s="1"/>
  <c r="I176" i="27"/>
  <c r="G176" i="27"/>
  <c r="E176" i="27"/>
  <c r="C176" i="27"/>
  <c r="I175" i="27"/>
  <c r="G175" i="27"/>
  <c r="E175" i="27"/>
  <c r="C175" i="27"/>
  <c r="I174" i="27"/>
  <c r="G174" i="27"/>
  <c r="E174" i="27"/>
  <c r="C174" i="27"/>
  <c r="I173" i="27"/>
  <c r="G173" i="27"/>
  <c r="E173" i="27"/>
  <c r="C173" i="27"/>
  <c r="I172" i="27"/>
  <c r="G172" i="27"/>
  <c r="E172" i="27"/>
  <c r="C172" i="27"/>
  <c r="I171" i="27"/>
  <c r="G171" i="27"/>
  <c r="E171" i="27"/>
  <c r="C171" i="27"/>
  <c r="I170" i="27"/>
  <c r="G170" i="27"/>
  <c r="E170" i="27"/>
  <c r="C170" i="27"/>
  <c r="G169" i="27"/>
  <c r="E169" i="27"/>
  <c r="D177" i="27"/>
  <c r="D186" i="27" s="1"/>
  <c r="D220" i="27" s="1"/>
  <c r="C169" i="27"/>
  <c r="I166" i="27"/>
  <c r="G166" i="27"/>
  <c r="E166" i="27"/>
  <c r="C166" i="27"/>
  <c r="I164" i="27"/>
  <c r="H164" i="27"/>
  <c r="F164" i="27"/>
  <c r="G164" i="27" s="1"/>
  <c r="E164" i="27"/>
  <c r="D164" i="27"/>
  <c r="B164" i="27"/>
  <c r="C164" i="27" s="1"/>
  <c r="I163" i="27"/>
  <c r="G163" i="27"/>
  <c r="E163" i="27"/>
  <c r="C163" i="27"/>
  <c r="I162" i="27"/>
  <c r="G162" i="27"/>
  <c r="E162" i="27"/>
  <c r="C162" i="27"/>
  <c r="I161" i="27"/>
  <c r="G161" i="27"/>
  <c r="E161" i="27"/>
  <c r="C161" i="27"/>
  <c r="I160" i="27"/>
  <c r="G160" i="27"/>
  <c r="E160" i="27"/>
  <c r="C160" i="27"/>
  <c r="I158" i="27"/>
  <c r="H158" i="27"/>
  <c r="H165" i="27" s="1"/>
  <c r="F158" i="27"/>
  <c r="G158" i="27" s="1"/>
  <c r="E158" i="27"/>
  <c r="D158" i="27"/>
  <c r="D165" i="27" s="1"/>
  <c r="D167" i="27" s="1"/>
  <c r="D185" i="27" s="1"/>
  <c r="E185" i="27" s="1"/>
  <c r="B158" i="27"/>
  <c r="C158" i="27" s="1"/>
  <c r="I157" i="27"/>
  <c r="G157" i="27"/>
  <c r="E157" i="27"/>
  <c r="C157" i="27"/>
  <c r="I156" i="27"/>
  <c r="G156" i="27"/>
  <c r="E156" i="27"/>
  <c r="C156" i="27"/>
  <c r="I155" i="27"/>
  <c r="G155" i="27"/>
  <c r="E155" i="27"/>
  <c r="C155" i="27"/>
  <c r="I154" i="27"/>
  <c r="G154" i="27"/>
  <c r="E154" i="27"/>
  <c r="C154" i="27"/>
  <c r="G150" i="27"/>
  <c r="E150" i="27"/>
  <c r="C150" i="27"/>
  <c r="I149" i="27"/>
  <c r="I148" i="27"/>
  <c r="H148" i="27"/>
  <c r="F148" i="27"/>
  <c r="G148" i="27" s="1"/>
  <c r="E148" i="27"/>
  <c r="D148" i="27"/>
  <c r="B148" i="27"/>
  <c r="C148" i="27" s="1"/>
  <c r="I147" i="27"/>
  <c r="G147" i="27"/>
  <c r="E147" i="27"/>
  <c r="C147" i="27"/>
  <c r="I146" i="27"/>
  <c r="G146" i="27"/>
  <c r="E146" i="27"/>
  <c r="C146" i="27"/>
  <c r="I145" i="27"/>
  <c r="G145" i="27"/>
  <c r="E145" i="27"/>
  <c r="C145" i="27"/>
  <c r="I144" i="27"/>
  <c r="G144" i="27"/>
  <c r="E144" i="27"/>
  <c r="C144" i="27"/>
  <c r="I143" i="27"/>
  <c r="H143" i="27"/>
  <c r="H149" i="27" s="1"/>
  <c r="F143" i="27"/>
  <c r="D143" i="27"/>
  <c r="D149" i="27" s="1"/>
  <c r="D151" i="27" s="1"/>
  <c r="D184" i="27" s="1"/>
  <c r="E184" i="27" s="1"/>
  <c r="B143" i="27"/>
  <c r="I142" i="27"/>
  <c r="G142" i="27"/>
  <c r="E142" i="27"/>
  <c r="C142" i="27"/>
  <c r="I141" i="27"/>
  <c r="G141" i="27"/>
  <c r="E141" i="27"/>
  <c r="C141" i="27"/>
  <c r="I140" i="27"/>
  <c r="G140" i="27"/>
  <c r="E140" i="27"/>
  <c r="C140" i="27"/>
  <c r="I139" i="27"/>
  <c r="G139" i="27"/>
  <c r="E139" i="27"/>
  <c r="C139" i="27"/>
  <c r="G135" i="27"/>
  <c r="E135" i="27"/>
  <c r="C135" i="27"/>
  <c r="I133" i="27"/>
  <c r="H133" i="27"/>
  <c r="F133" i="27"/>
  <c r="G133" i="27" s="1"/>
  <c r="D133" i="27"/>
  <c r="E133" i="27" s="1"/>
  <c r="B133" i="27"/>
  <c r="C133" i="27" s="1"/>
  <c r="I132" i="27"/>
  <c r="G132" i="27"/>
  <c r="E132" i="27"/>
  <c r="C132" i="27"/>
  <c r="I131" i="27"/>
  <c r="G131" i="27"/>
  <c r="E131" i="27"/>
  <c r="C131" i="27"/>
  <c r="I130" i="27"/>
  <c r="G130" i="27"/>
  <c r="E130" i="27"/>
  <c r="C130" i="27"/>
  <c r="I129" i="27"/>
  <c r="G129" i="27"/>
  <c r="E129" i="27"/>
  <c r="C129" i="27"/>
  <c r="H127" i="27"/>
  <c r="I127" i="27" s="1"/>
  <c r="F127" i="27"/>
  <c r="G127" i="27" s="1"/>
  <c r="D127" i="27"/>
  <c r="E127" i="27" s="1"/>
  <c r="B127" i="27"/>
  <c r="C127" i="27" s="1"/>
  <c r="I126" i="27"/>
  <c r="G126" i="27"/>
  <c r="E126" i="27"/>
  <c r="C126" i="27"/>
  <c r="I125" i="27"/>
  <c r="G125" i="27"/>
  <c r="E125" i="27"/>
  <c r="C125" i="27"/>
  <c r="I124" i="27"/>
  <c r="G124" i="27"/>
  <c r="E124" i="27"/>
  <c r="C124" i="27"/>
  <c r="I123" i="27"/>
  <c r="G123" i="27"/>
  <c r="E123" i="27"/>
  <c r="C123" i="27"/>
  <c r="G119" i="27"/>
  <c r="E119" i="27"/>
  <c r="C119" i="27"/>
  <c r="H117" i="27"/>
  <c r="I117" i="27" s="1"/>
  <c r="G117" i="27"/>
  <c r="F117" i="27"/>
  <c r="D117" i="27"/>
  <c r="E117" i="27" s="1"/>
  <c r="C117" i="27"/>
  <c r="B117" i="27"/>
  <c r="I116" i="27"/>
  <c r="G116" i="27"/>
  <c r="E116" i="27"/>
  <c r="C116" i="27"/>
  <c r="I115" i="27"/>
  <c r="G115" i="27"/>
  <c r="E115" i="27"/>
  <c r="C115" i="27"/>
  <c r="I114" i="27"/>
  <c r="G114" i="27"/>
  <c r="E114" i="27"/>
  <c r="C114" i="27"/>
  <c r="I113" i="27"/>
  <c r="G113" i="27"/>
  <c r="E113" i="27"/>
  <c r="C113" i="27"/>
  <c r="I112" i="27"/>
  <c r="G112" i="27"/>
  <c r="E112" i="27"/>
  <c r="C112" i="27"/>
  <c r="H110" i="27"/>
  <c r="I110" i="27" s="1"/>
  <c r="G110" i="27"/>
  <c r="F110" i="27"/>
  <c r="F118" i="27" s="1"/>
  <c r="D110" i="27"/>
  <c r="D118" i="27" s="1"/>
  <c r="C110" i="27"/>
  <c r="B110" i="27"/>
  <c r="B118" i="27" s="1"/>
  <c r="I109" i="27"/>
  <c r="G109" i="27"/>
  <c r="E109" i="27"/>
  <c r="C109" i="27"/>
  <c r="I108" i="27"/>
  <c r="G108" i="27"/>
  <c r="E108" i="27"/>
  <c r="C108" i="27"/>
  <c r="I107" i="27"/>
  <c r="G107" i="27"/>
  <c r="E107" i="27"/>
  <c r="C107" i="27"/>
  <c r="G103" i="27"/>
  <c r="E103" i="27"/>
  <c r="C103" i="27"/>
  <c r="H100" i="27"/>
  <c r="I100" i="27" s="1"/>
  <c r="G100" i="27"/>
  <c r="F100" i="27"/>
  <c r="D100" i="27"/>
  <c r="E100" i="27" s="1"/>
  <c r="C100" i="27"/>
  <c r="B100" i="27"/>
  <c r="I99" i="27"/>
  <c r="G99" i="27"/>
  <c r="E99" i="27"/>
  <c r="C99" i="27"/>
  <c r="I98" i="27"/>
  <c r="G98" i="27"/>
  <c r="E98" i="27"/>
  <c r="C98" i="27"/>
  <c r="I97" i="27"/>
  <c r="G97" i="27"/>
  <c r="E97" i="27"/>
  <c r="C97" i="27"/>
  <c r="I96" i="27"/>
  <c r="G96" i="27"/>
  <c r="E96" i="27"/>
  <c r="C96" i="27"/>
  <c r="I95" i="27"/>
  <c r="G95" i="27"/>
  <c r="E95" i="27"/>
  <c r="C95" i="27"/>
  <c r="I94" i="27"/>
  <c r="G94" i="27"/>
  <c r="E94" i="27"/>
  <c r="C94" i="27"/>
  <c r="H92" i="27"/>
  <c r="I92" i="27" s="1"/>
  <c r="G92" i="27"/>
  <c r="F92" i="27"/>
  <c r="D92" i="27"/>
  <c r="E92" i="27" s="1"/>
  <c r="C92" i="27"/>
  <c r="B92" i="27"/>
  <c r="I91" i="27"/>
  <c r="G91" i="27"/>
  <c r="E91" i="27"/>
  <c r="C91" i="27"/>
  <c r="I90" i="27"/>
  <c r="G90" i="27"/>
  <c r="E90" i="27"/>
  <c r="C90" i="27"/>
  <c r="I89" i="27"/>
  <c r="G89" i="27"/>
  <c r="E89" i="27"/>
  <c r="C89" i="27"/>
  <c r="H87" i="27"/>
  <c r="I87" i="27" s="1"/>
  <c r="G87" i="27"/>
  <c r="F87" i="27"/>
  <c r="F101" i="27" s="1"/>
  <c r="G101" i="27" s="1"/>
  <c r="D87" i="27"/>
  <c r="D101" i="27" s="1"/>
  <c r="E101" i="27" s="1"/>
  <c r="C87" i="27"/>
  <c r="B87" i="27"/>
  <c r="B101" i="27" s="1"/>
  <c r="C101" i="27" s="1"/>
  <c r="I86" i="27"/>
  <c r="G86" i="27"/>
  <c r="E86" i="27"/>
  <c r="C86" i="27"/>
  <c r="I85" i="27"/>
  <c r="G85" i="27"/>
  <c r="E85" i="27"/>
  <c r="C85" i="27"/>
  <c r="I84" i="27"/>
  <c r="G84" i="27"/>
  <c r="E84" i="27"/>
  <c r="C84" i="27"/>
  <c r="I83" i="27"/>
  <c r="G83" i="27"/>
  <c r="E83" i="27"/>
  <c r="C83" i="27"/>
  <c r="I82" i="27"/>
  <c r="G82" i="27"/>
  <c r="E82" i="27"/>
  <c r="C82" i="27"/>
  <c r="I81" i="27"/>
  <c r="G81" i="27"/>
  <c r="E81" i="27"/>
  <c r="C81" i="27"/>
  <c r="I80" i="27"/>
  <c r="G80" i="27"/>
  <c r="E80" i="27"/>
  <c r="C80" i="27"/>
  <c r="I79" i="27"/>
  <c r="G79" i="27"/>
  <c r="E79" i="27"/>
  <c r="C79" i="27"/>
  <c r="I78" i="27"/>
  <c r="G78" i="27"/>
  <c r="E78" i="27"/>
  <c r="C78" i="27"/>
  <c r="I77" i="27"/>
  <c r="G77" i="27"/>
  <c r="E77" i="27"/>
  <c r="C77" i="27"/>
  <c r="I76" i="27"/>
  <c r="G76" i="27"/>
  <c r="E76" i="27"/>
  <c r="C76" i="27"/>
  <c r="I75" i="27"/>
  <c r="G75" i="27"/>
  <c r="E75" i="27"/>
  <c r="C75" i="27"/>
  <c r="I74" i="27"/>
  <c r="G74" i="27"/>
  <c r="E74" i="27"/>
  <c r="C74" i="27"/>
  <c r="I73" i="27"/>
  <c r="G73" i="27"/>
  <c r="E73" i="27"/>
  <c r="C73" i="27"/>
  <c r="I72" i="27"/>
  <c r="G72" i="27"/>
  <c r="E72" i="27"/>
  <c r="C72" i="27"/>
  <c r="I71" i="27"/>
  <c r="G71" i="27"/>
  <c r="E71" i="27"/>
  <c r="C71" i="27"/>
  <c r="I70" i="27"/>
  <c r="G70" i="27"/>
  <c r="E70" i="27"/>
  <c r="C70" i="27"/>
  <c r="I69" i="27"/>
  <c r="G69" i="27"/>
  <c r="E69" i="27"/>
  <c r="C69" i="27"/>
  <c r="H67" i="27"/>
  <c r="I67" i="27" s="1"/>
  <c r="G67" i="27"/>
  <c r="F67" i="27"/>
  <c r="D67" i="27"/>
  <c r="C67" i="27"/>
  <c r="B67" i="27"/>
  <c r="B102" i="27" s="1"/>
  <c r="I66" i="27"/>
  <c r="G66" i="27"/>
  <c r="E66" i="27"/>
  <c r="C66" i="27"/>
  <c r="I65" i="27"/>
  <c r="G65" i="27"/>
  <c r="E65" i="27"/>
  <c r="C65" i="27"/>
  <c r="I64" i="27"/>
  <c r="G64" i="27"/>
  <c r="E64" i="27"/>
  <c r="C64" i="27"/>
  <c r="I63" i="27"/>
  <c r="G63" i="27"/>
  <c r="E63" i="27"/>
  <c r="C63" i="27"/>
  <c r="I59" i="27"/>
  <c r="G59" i="27"/>
  <c r="E59" i="27"/>
  <c r="C59" i="27"/>
  <c r="B290" i="27"/>
  <c r="B292" i="27" s="1"/>
  <c r="C292" i="27" s="1"/>
  <c r="H56" i="27"/>
  <c r="I56" i="27" s="1"/>
  <c r="G56" i="27"/>
  <c r="F56" i="27"/>
  <c r="D56" i="27"/>
  <c r="E56" i="27" s="1"/>
  <c r="C56" i="27"/>
  <c r="B56" i="27"/>
  <c r="I55" i="27"/>
  <c r="G55" i="27"/>
  <c r="E55" i="27"/>
  <c r="C55" i="27"/>
  <c r="I54" i="27"/>
  <c r="G54" i="27"/>
  <c r="E54" i="27"/>
  <c r="C54" i="27"/>
  <c r="I53" i="27"/>
  <c r="G53" i="27"/>
  <c r="E53" i="27"/>
  <c r="C53" i="27"/>
  <c r="I52" i="27"/>
  <c r="G52" i="27"/>
  <c r="E52" i="27"/>
  <c r="C52" i="27"/>
  <c r="I51" i="27"/>
  <c r="G51" i="27"/>
  <c r="E51" i="27"/>
  <c r="C51" i="27"/>
  <c r="H49" i="27"/>
  <c r="I49" i="27" s="1"/>
  <c r="G49" i="27"/>
  <c r="F49" i="27"/>
  <c r="D49" i="27"/>
  <c r="E49" i="27" s="1"/>
  <c r="C49" i="27"/>
  <c r="B49" i="27"/>
  <c r="I48" i="27"/>
  <c r="G48" i="27"/>
  <c r="E48" i="27"/>
  <c r="C48" i="27"/>
  <c r="I47" i="27"/>
  <c r="G47" i="27"/>
  <c r="E47" i="27"/>
  <c r="C47" i="27"/>
  <c r="I46" i="27"/>
  <c r="G46" i="27"/>
  <c r="E46" i="27"/>
  <c r="C46" i="27"/>
  <c r="H44" i="27"/>
  <c r="H244" i="27" s="1"/>
  <c r="G44" i="27"/>
  <c r="F44" i="27"/>
  <c r="F244" i="27" s="1"/>
  <c r="D44" i="27"/>
  <c r="D244" i="27" s="1"/>
  <c r="C44" i="27"/>
  <c r="B44" i="27"/>
  <c r="B57" i="27" s="1"/>
  <c r="C57" i="27" s="1"/>
  <c r="I42" i="27"/>
  <c r="G42" i="27"/>
  <c r="E42" i="27"/>
  <c r="C42" i="27"/>
  <c r="I41" i="27"/>
  <c r="G41" i="27"/>
  <c r="E41" i="27"/>
  <c r="C41" i="27"/>
  <c r="I40" i="27"/>
  <c r="G40" i="27"/>
  <c r="E40" i="27"/>
  <c r="C40" i="27"/>
  <c r="I39" i="27"/>
  <c r="G39" i="27"/>
  <c r="E39" i="27"/>
  <c r="C39" i="27"/>
  <c r="I38" i="27"/>
  <c r="G38" i="27"/>
  <c r="E38" i="27"/>
  <c r="C38" i="27"/>
  <c r="I37" i="27"/>
  <c r="G37" i="27"/>
  <c r="E37" i="27"/>
  <c r="C37" i="27"/>
  <c r="I36" i="27"/>
  <c r="G36" i="27"/>
  <c r="E36" i="27"/>
  <c r="C36" i="27"/>
  <c r="I35" i="27"/>
  <c r="G35" i="27"/>
  <c r="E35" i="27"/>
  <c r="C35" i="27"/>
  <c r="I34" i="27"/>
  <c r="G34" i="27"/>
  <c r="E34" i="27"/>
  <c r="C34" i="27"/>
  <c r="I33" i="27"/>
  <c r="G33" i="27"/>
  <c r="E33" i="27"/>
  <c r="C33" i="27"/>
  <c r="I32" i="27"/>
  <c r="G32" i="27"/>
  <c r="E32" i="27"/>
  <c r="C32" i="27"/>
  <c r="I31" i="27"/>
  <c r="G31" i="27"/>
  <c r="E31" i="27"/>
  <c r="C31" i="27"/>
  <c r="I30" i="27"/>
  <c r="G30" i="27"/>
  <c r="E30" i="27"/>
  <c r="C30" i="27"/>
  <c r="I29" i="27"/>
  <c r="G29" i="27"/>
  <c r="E29" i="27"/>
  <c r="C29" i="27"/>
  <c r="I28" i="27"/>
  <c r="G28" i="27"/>
  <c r="E28" i="27"/>
  <c r="C28" i="27"/>
  <c r="I27" i="27"/>
  <c r="G27" i="27"/>
  <c r="E27" i="27"/>
  <c r="C27" i="27"/>
  <c r="H25" i="27"/>
  <c r="H243" i="27" s="1"/>
  <c r="H248" i="27" s="1"/>
  <c r="H249" i="27" s="1"/>
  <c r="G25" i="27"/>
  <c r="F25" i="27"/>
  <c r="F243" i="27" s="1"/>
  <c r="F248" i="27" s="1"/>
  <c r="D25" i="27"/>
  <c r="D243" i="27" s="1"/>
  <c r="D248" i="27" s="1"/>
  <c r="C25" i="27"/>
  <c r="B25" i="27"/>
  <c r="I24" i="27"/>
  <c r="G24" i="27"/>
  <c r="E24" i="27"/>
  <c r="C24" i="27"/>
  <c r="I23" i="27"/>
  <c r="G23" i="27"/>
  <c r="E23" i="27"/>
  <c r="C23" i="27"/>
  <c r="I22" i="27"/>
  <c r="G22" i="27"/>
  <c r="E22" i="27"/>
  <c r="C22" i="27"/>
  <c r="I21" i="27"/>
  <c r="G21" i="27"/>
  <c r="E21" i="27"/>
  <c r="C21" i="27"/>
  <c r="I20" i="27"/>
  <c r="G20" i="27"/>
  <c r="E20" i="27"/>
  <c r="C20" i="27"/>
  <c r="I19" i="27"/>
  <c r="G19" i="27"/>
  <c r="E19" i="27"/>
  <c r="C19" i="27"/>
  <c r="H14" i="27"/>
  <c r="I14" i="27" s="1"/>
  <c r="G14" i="27"/>
  <c r="F14" i="27"/>
  <c r="D14" i="27"/>
  <c r="E14" i="27" s="1"/>
  <c r="C14" i="27"/>
  <c r="B14" i="27"/>
  <c r="I13" i="27"/>
  <c r="G13" i="27"/>
  <c r="E13" i="27"/>
  <c r="C13" i="27"/>
  <c r="F12" i="27"/>
  <c r="D12" i="27"/>
  <c r="H12" i="27"/>
  <c r="B12" i="27"/>
  <c r="H285" i="26"/>
  <c r="F285" i="26"/>
  <c r="D285" i="26"/>
  <c r="B285" i="26"/>
  <c r="H276" i="26"/>
  <c r="F276" i="26"/>
  <c r="D276" i="26"/>
  <c r="B276" i="26"/>
  <c r="B277" i="26" s="1"/>
  <c r="B282" i="26" s="1"/>
  <c r="C282" i="26" s="1"/>
  <c r="H266" i="26"/>
  <c r="F266" i="26"/>
  <c r="D266" i="26"/>
  <c r="B266" i="26"/>
  <c r="H265" i="26"/>
  <c r="F265" i="26"/>
  <c r="D265" i="26"/>
  <c r="B265" i="26"/>
  <c r="B267" i="26" s="1"/>
  <c r="H254" i="26"/>
  <c r="F254" i="26"/>
  <c r="D254" i="26"/>
  <c r="B254" i="26"/>
  <c r="B233" i="26"/>
  <c r="B232" i="26"/>
  <c r="B231" i="26"/>
  <c r="H214" i="26"/>
  <c r="F214" i="26"/>
  <c r="D214" i="26"/>
  <c r="B214" i="26"/>
  <c r="H208" i="26"/>
  <c r="H209" i="26" s="1"/>
  <c r="H222" i="26" s="1"/>
  <c r="F208" i="26"/>
  <c r="D208" i="26"/>
  <c r="B208" i="26"/>
  <c r="H199" i="26"/>
  <c r="F199" i="26"/>
  <c r="D199" i="26"/>
  <c r="B199" i="26"/>
  <c r="H169" i="26"/>
  <c r="I169" i="26" s="1"/>
  <c r="F169" i="26"/>
  <c r="D169" i="26"/>
  <c r="B169" i="26"/>
  <c r="H166" i="26"/>
  <c r="I166" i="26" s="1"/>
  <c r="F166" i="26"/>
  <c r="D166" i="26"/>
  <c r="B166" i="26"/>
  <c r="H150" i="26"/>
  <c r="I150" i="26" s="1"/>
  <c r="F150" i="26"/>
  <c r="D150" i="26"/>
  <c r="B150" i="26"/>
  <c r="H135" i="26"/>
  <c r="I135" i="26" s="1"/>
  <c r="F135" i="26"/>
  <c r="D135" i="26"/>
  <c r="B135" i="26"/>
  <c r="H119" i="26"/>
  <c r="F119" i="26"/>
  <c r="D119" i="26"/>
  <c r="B119" i="26"/>
  <c r="H103" i="26"/>
  <c r="I103" i="26" s="1"/>
  <c r="F103" i="26"/>
  <c r="D103" i="26"/>
  <c r="B103" i="26"/>
  <c r="H59" i="26"/>
  <c r="I59" i="26" s="1"/>
  <c r="F59" i="26"/>
  <c r="D59" i="26"/>
  <c r="B59" i="26"/>
  <c r="A11" i="26"/>
  <c r="H3" i="26"/>
  <c r="F3" i="26"/>
  <c r="D3" i="26"/>
  <c r="B3" i="26"/>
  <c r="B12" i="26" s="1"/>
  <c r="H286" i="26"/>
  <c r="H288" i="26" s="1"/>
  <c r="F286" i="26"/>
  <c r="F288" i="26" s="1"/>
  <c r="D286" i="26"/>
  <c r="D288" i="26" s="1"/>
  <c r="B286" i="26"/>
  <c r="B288" i="26" s="1"/>
  <c r="H281" i="26"/>
  <c r="H278" i="26"/>
  <c r="F278" i="26"/>
  <c r="F281" i="26" s="1"/>
  <c r="D278" i="26"/>
  <c r="D281" i="26" s="1"/>
  <c r="B278" i="26"/>
  <c r="B281" i="26" s="1"/>
  <c r="F277" i="26"/>
  <c r="F282" i="26" s="1"/>
  <c r="H277" i="26"/>
  <c r="H282" i="26" s="1"/>
  <c r="D277" i="26"/>
  <c r="D282" i="26" s="1"/>
  <c r="H271" i="26"/>
  <c r="F271" i="26"/>
  <c r="D271" i="26"/>
  <c r="B271" i="26"/>
  <c r="H270" i="26"/>
  <c r="F270" i="26"/>
  <c r="D270" i="26"/>
  <c r="B270" i="26"/>
  <c r="H269" i="26"/>
  <c r="H272" i="26" s="1"/>
  <c r="F269" i="26"/>
  <c r="F272" i="26" s="1"/>
  <c r="D269" i="26"/>
  <c r="D272" i="26" s="1"/>
  <c r="B269" i="26"/>
  <c r="B272" i="26" s="1"/>
  <c r="H267" i="26"/>
  <c r="F267" i="26"/>
  <c r="D267" i="26"/>
  <c r="F264" i="26"/>
  <c r="H263" i="26"/>
  <c r="H264" i="26" s="1"/>
  <c r="H268" i="26" s="1"/>
  <c r="F263" i="26"/>
  <c r="D263" i="26"/>
  <c r="D264" i="26" s="1"/>
  <c r="B263" i="26"/>
  <c r="B264" i="26" s="1"/>
  <c r="H258" i="26"/>
  <c r="F258" i="26"/>
  <c r="D258" i="26"/>
  <c r="B258" i="26"/>
  <c r="H257" i="26"/>
  <c r="F257" i="26"/>
  <c r="D257" i="26"/>
  <c r="B257" i="26"/>
  <c r="H256" i="26"/>
  <c r="H259" i="26" s="1"/>
  <c r="F256" i="26"/>
  <c r="F259" i="26" s="1"/>
  <c r="D256" i="26"/>
  <c r="D259" i="26" s="1"/>
  <c r="B256" i="26"/>
  <c r="B259" i="26" s="1"/>
  <c r="H253" i="26"/>
  <c r="H255" i="26" s="1"/>
  <c r="H260" i="26" s="1"/>
  <c r="H252" i="26"/>
  <c r="F252" i="26"/>
  <c r="F253" i="26" s="1"/>
  <c r="F255" i="26" s="1"/>
  <c r="F260" i="26" s="1"/>
  <c r="D252" i="26"/>
  <c r="D253" i="26" s="1"/>
  <c r="D255" i="26" s="1"/>
  <c r="B252" i="26"/>
  <c r="B253" i="26" s="1"/>
  <c r="B255" i="26" s="1"/>
  <c r="B260" i="26" s="1"/>
  <c r="C260" i="26" s="1"/>
  <c r="H247" i="26"/>
  <c r="F247" i="26"/>
  <c r="D247" i="26"/>
  <c r="B247" i="26"/>
  <c r="H246" i="26"/>
  <c r="F246" i="26"/>
  <c r="D246" i="26"/>
  <c r="B246" i="26"/>
  <c r="H245" i="26"/>
  <c r="F245" i="26"/>
  <c r="D245" i="26"/>
  <c r="D248" i="26" s="1"/>
  <c r="D249" i="26" s="1"/>
  <c r="B245" i="26"/>
  <c r="D244" i="26"/>
  <c r="B244" i="26"/>
  <c r="D243" i="26"/>
  <c r="H242" i="26"/>
  <c r="F242" i="26"/>
  <c r="D242" i="26"/>
  <c r="B242" i="26"/>
  <c r="B229" i="26"/>
  <c r="H213" i="26"/>
  <c r="F213" i="26"/>
  <c r="F215" i="26" s="1"/>
  <c r="F223" i="26" s="1"/>
  <c r="D213" i="26"/>
  <c r="D215" i="26" s="1"/>
  <c r="D223" i="26" s="1"/>
  <c r="B213" i="26"/>
  <c r="B215" i="26" s="1"/>
  <c r="B223" i="26" s="1"/>
  <c r="H207" i="26"/>
  <c r="F207" i="26"/>
  <c r="F209" i="26" s="1"/>
  <c r="F222" i="26" s="1"/>
  <c r="D207" i="26"/>
  <c r="D209" i="26" s="1"/>
  <c r="D222" i="26" s="1"/>
  <c r="B207" i="26"/>
  <c r="B209" i="26" s="1"/>
  <c r="B222" i="26" s="1"/>
  <c r="H198" i="26"/>
  <c r="H200" i="26" s="1"/>
  <c r="H221" i="26" s="1"/>
  <c r="F198" i="26"/>
  <c r="F200" i="26" s="1"/>
  <c r="F221" i="26" s="1"/>
  <c r="D198" i="26"/>
  <c r="D200" i="26" s="1"/>
  <c r="D221" i="26" s="1"/>
  <c r="B198" i="26"/>
  <c r="B200" i="26" s="1"/>
  <c r="B221" i="26" s="1"/>
  <c r="I176" i="26"/>
  <c r="G176" i="26"/>
  <c r="E176" i="26"/>
  <c r="C176" i="26"/>
  <c r="I175" i="26"/>
  <c r="G175" i="26"/>
  <c r="E175" i="26"/>
  <c r="C175" i="26"/>
  <c r="I174" i="26"/>
  <c r="G174" i="26"/>
  <c r="E174" i="26"/>
  <c r="C174" i="26"/>
  <c r="I173" i="26"/>
  <c r="G173" i="26"/>
  <c r="E173" i="26"/>
  <c r="C173" i="26"/>
  <c r="I172" i="26"/>
  <c r="G172" i="26"/>
  <c r="E172" i="26"/>
  <c r="C172" i="26"/>
  <c r="I171" i="26"/>
  <c r="G171" i="26"/>
  <c r="E171" i="26"/>
  <c r="C171" i="26"/>
  <c r="I170" i="26"/>
  <c r="G170" i="26"/>
  <c r="E170" i="26"/>
  <c r="C170" i="26"/>
  <c r="G169" i="26"/>
  <c r="F177" i="26"/>
  <c r="E169" i="26"/>
  <c r="D177" i="26"/>
  <c r="D186" i="26" s="1"/>
  <c r="D220" i="26" s="1"/>
  <c r="C169" i="26"/>
  <c r="B177" i="26"/>
  <c r="G166" i="26"/>
  <c r="E166" i="26"/>
  <c r="C166" i="26"/>
  <c r="I165" i="26"/>
  <c r="I164" i="26"/>
  <c r="H164" i="26"/>
  <c r="G164" i="26"/>
  <c r="F164" i="26"/>
  <c r="E164" i="26"/>
  <c r="D164" i="26"/>
  <c r="C164" i="26"/>
  <c r="B164" i="26"/>
  <c r="I163" i="26"/>
  <c r="G163" i="26"/>
  <c r="E163" i="26"/>
  <c r="C163" i="26"/>
  <c r="I162" i="26"/>
  <c r="G162" i="26"/>
  <c r="E162" i="26"/>
  <c r="C162" i="26"/>
  <c r="I161" i="26"/>
  <c r="G161" i="26"/>
  <c r="E161" i="26"/>
  <c r="C161" i="26"/>
  <c r="I160" i="26"/>
  <c r="G160" i="26"/>
  <c r="E160" i="26"/>
  <c r="C160" i="26"/>
  <c r="I158" i="26"/>
  <c r="H158" i="26"/>
  <c r="H165" i="26" s="1"/>
  <c r="G158" i="26"/>
  <c r="F158" i="26"/>
  <c r="F165" i="26" s="1"/>
  <c r="E158" i="26"/>
  <c r="D158" i="26"/>
  <c r="D165" i="26" s="1"/>
  <c r="D167" i="26" s="1"/>
  <c r="D185" i="26" s="1"/>
  <c r="E185" i="26" s="1"/>
  <c r="C158" i="26"/>
  <c r="B158" i="26"/>
  <c r="B165" i="26" s="1"/>
  <c r="I157" i="26"/>
  <c r="G157" i="26"/>
  <c r="E157" i="26"/>
  <c r="C157" i="26"/>
  <c r="I156" i="26"/>
  <c r="G156" i="26"/>
  <c r="E156" i="26"/>
  <c r="C156" i="26"/>
  <c r="I155" i="26"/>
  <c r="G155" i="26"/>
  <c r="E155" i="26"/>
  <c r="C155" i="26"/>
  <c r="I154" i="26"/>
  <c r="G154" i="26"/>
  <c r="E154" i="26"/>
  <c r="C154" i="26"/>
  <c r="G150" i="26"/>
  <c r="E150" i="26"/>
  <c r="C150" i="26"/>
  <c r="I149" i="26"/>
  <c r="I148" i="26"/>
  <c r="H148" i="26"/>
  <c r="G148" i="26"/>
  <c r="F148" i="26"/>
  <c r="E148" i="26"/>
  <c r="D148" i="26"/>
  <c r="C148" i="26"/>
  <c r="B148" i="26"/>
  <c r="I147" i="26"/>
  <c r="G147" i="26"/>
  <c r="E147" i="26"/>
  <c r="C147" i="26"/>
  <c r="I146" i="26"/>
  <c r="G146" i="26"/>
  <c r="E146" i="26"/>
  <c r="C146" i="26"/>
  <c r="I145" i="26"/>
  <c r="G145" i="26"/>
  <c r="E145" i="26"/>
  <c r="C145" i="26"/>
  <c r="I144" i="26"/>
  <c r="G144" i="26"/>
  <c r="E144" i="26"/>
  <c r="C144" i="26"/>
  <c r="I143" i="26"/>
  <c r="H143" i="26"/>
  <c r="H149" i="26" s="1"/>
  <c r="H151" i="26" s="1"/>
  <c r="H184" i="26" s="1"/>
  <c r="I184" i="26" s="1"/>
  <c r="G143" i="26"/>
  <c r="F143" i="26"/>
  <c r="F149" i="26" s="1"/>
  <c r="E143" i="26"/>
  <c r="D143" i="26"/>
  <c r="D149" i="26" s="1"/>
  <c r="D151" i="26" s="1"/>
  <c r="D184" i="26" s="1"/>
  <c r="E184" i="26" s="1"/>
  <c r="C143" i="26"/>
  <c r="B143" i="26"/>
  <c r="B149" i="26" s="1"/>
  <c r="I142" i="26"/>
  <c r="G142" i="26"/>
  <c r="E142" i="26"/>
  <c r="C142" i="26"/>
  <c r="I141" i="26"/>
  <c r="G141" i="26"/>
  <c r="E141" i="26"/>
  <c r="C141" i="26"/>
  <c r="I140" i="26"/>
  <c r="G140" i="26"/>
  <c r="E140" i="26"/>
  <c r="C140" i="26"/>
  <c r="I139" i="26"/>
  <c r="G139" i="26"/>
  <c r="E139" i="26"/>
  <c r="C139" i="26"/>
  <c r="E136" i="26"/>
  <c r="G135" i="26"/>
  <c r="E135" i="26"/>
  <c r="C135" i="26"/>
  <c r="I134" i="26"/>
  <c r="I133" i="26"/>
  <c r="H133" i="26"/>
  <c r="G133" i="26"/>
  <c r="F133" i="26"/>
  <c r="E133" i="26"/>
  <c r="D133" i="26"/>
  <c r="C133" i="26"/>
  <c r="B133" i="26"/>
  <c r="I132" i="26"/>
  <c r="G132" i="26"/>
  <c r="E132" i="26"/>
  <c r="C132" i="26"/>
  <c r="I131" i="26"/>
  <c r="G131" i="26"/>
  <c r="E131" i="26"/>
  <c r="C131" i="26"/>
  <c r="I130" i="26"/>
  <c r="G130" i="26"/>
  <c r="E130" i="26"/>
  <c r="C130" i="26"/>
  <c r="I129" i="26"/>
  <c r="G129" i="26"/>
  <c r="E129" i="26"/>
  <c r="C129" i="26"/>
  <c r="I127" i="26"/>
  <c r="H127" i="26"/>
  <c r="H134" i="26" s="1"/>
  <c r="G127" i="26"/>
  <c r="F127" i="26"/>
  <c r="F134" i="26" s="1"/>
  <c r="E127" i="26"/>
  <c r="D127" i="26"/>
  <c r="D134" i="26" s="1"/>
  <c r="D136" i="26" s="1"/>
  <c r="D183" i="26" s="1"/>
  <c r="E183" i="26" s="1"/>
  <c r="C127" i="26"/>
  <c r="B127" i="26"/>
  <c r="B134" i="26" s="1"/>
  <c r="I126" i="26"/>
  <c r="G126" i="26"/>
  <c r="E126" i="26"/>
  <c r="C126" i="26"/>
  <c r="I125" i="26"/>
  <c r="G125" i="26"/>
  <c r="E125" i="26"/>
  <c r="C125" i="26"/>
  <c r="I124" i="26"/>
  <c r="G124" i="26"/>
  <c r="E124" i="26"/>
  <c r="C124" i="26"/>
  <c r="I123" i="26"/>
  <c r="G123" i="26"/>
  <c r="E123" i="26"/>
  <c r="C123" i="26"/>
  <c r="I119" i="26"/>
  <c r="G119" i="26"/>
  <c r="E119" i="26"/>
  <c r="C119" i="26"/>
  <c r="I118" i="26"/>
  <c r="I117" i="26"/>
  <c r="H117" i="26"/>
  <c r="G117" i="26"/>
  <c r="F117" i="26"/>
  <c r="E117" i="26"/>
  <c r="D117" i="26"/>
  <c r="C117" i="26"/>
  <c r="B117" i="26"/>
  <c r="I116" i="26"/>
  <c r="G116" i="26"/>
  <c r="E116" i="26"/>
  <c r="C116" i="26"/>
  <c r="I115" i="26"/>
  <c r="G115" i="26"/>
  <c r="E115" i="26"/>
  <c r="C115" i="26"/>
  <c r="I114" i="26"/>
  <c r="G114" i="26"/>
  <c r="E114" i="26"/>
  <c r="C114" i="26"/>
  <c r="I113" i="26"/>
  <c r="G113" i="26"/>
  <c r="E113" i="26"/>
  <c r="C113" i="26"/>
  <c r="I112" i="26"/>
  <c r="G112" i="26"/>
  <c r="E112" i="26"/>
  <c r="C112" i="26"/>
  <c r="I110" i="26"/>
  <c r="H110" i="26"/>
  <c r="H118" i="26" s="1"/>
  <c r="G110" i="26"/>
  <c r="F110" i="26"/>
  <c r="F118" i="26" s="1"/>
  <c r="E110" i="26"/>
  <c r="D110" i="26"/>
  <c r="D118" i="26" s="1"/>
  <c r="D120" i="26" s="1"/>
  <c r="D182" i="26" s="1"/>
  <c r="C110" i="26"/>
  <c r="B110" i="26"/>
  <c r="B118" i="26" s="1"/>
  <c r="I109" i="26"/>
  <c r="G109" i="26"/>
  <c r="E109" i="26"/>
  <c r="C109" i="26"/>
  <c r="I108" i="26"/>
  <c r="G108" i="26"/>
  <c r="E108" i="26"/>
  <c r="C108" i="26"/>
  <c r="I107" i="26"/>
  <c r="G107" i="26"/>
  <c r="E107" i="26"/>
  <c r="C107" i="26"/>
  <c r="G103" i="26"/>
  <c r="E103" i="26"/>
  <c r="C103" i="26"/>
  <c r="I102" i="26"/>
  <c r="I101" i="26"/>
  <c r="F101" i="26"/>
  <c r="F102" i="26" s="1"/>
  <c r="I100" i="26"/>
  <c r="H100" i="26"/>
  <c r="G100" i="26"/>
  <c r="F100" i="26"/>
  <c r="E100" i="26"/>
  <c r="D100" i="26"/>
  <c r="C100" i="26"/>
  <c r="B100" i="26"/>
  <c r="I99" i="26"/>
  <c r="G99" i="26"/>
  <c r="E99" i="26"/>
  <c r="C99" i="26"/>
  <c r="I98" i="26"/>
  <c r="G98" i="26"/>
  <c r="E98" i="26"/>
  <c r="C98" i="26"/>
  <c r="I97" i="26"/>
  <c r="G97" i="26"/>
  <c r="E97" i="26"/>
  <c r="C97" i="26"/>
  <c r="I96" i="26"/>
  <c r="G96" i="26"/>
  <c r="E96" i="26"/>
  <c r="C96" i="26"/>
  <c r="I95" i="26"/>
  <c r="G95" i="26"/>
  <c r="E95" i="26"/>
  <c r="C95" i="26"/>
  <c r="I94" i="26"/>
  <c r="G94" i="26"/>
  <c r="E94" i="26"/>
  <c r="C94" i="26"/>
  <c r="I92" i="26"/>
  <c r="H92" i="26"/>
  <c r="G92" i="26"/>
  <c r="F92" i="26"/>
  <c r="E92" i="26"/>
  <c r="D92" i="26"/>
  <c r="C92" i="26"/>
  <c r="B92" i="26"/>
  <c r="I91" i="26"/>
  <c r="G91" i="26"/>
  <c r="E91" i="26"/>
  <c r="C91" i="26"/>
  <c r="I90" i="26"/>
  <c r="G90" i="26"/>
  <c r="E90" i="26"/>
  <c r="C90" i="26"/>
  <c r="I89" i="26"/>
  <c r="G89" i="26"/>
  <c r="E89" i="26"/>
  <c r="C89" i="26"/>
  <c r="I87" i="26"/>
  <c r="H87" i="26"/>
  <c r="H101" i="26" s="1"/>
  <c r="G87" i="26"/>
  <c r="F87" i="26"/>
  <c r="E87" i="26"/>
  <c r="D87" i="26"/>
  <c r="D101" i="26" s="1"/>
  <c r="E101" i="26" s="1"/>
  <c r="C87" i="26"/>
  <c r="B87" i="26"/>
  <c r="B101" i="26" s="1"/>
  <c r="I86" i="26"/>
  <c r="G86" i="26"/>
  <c r="E86" i="26"/>
  <c r="C86" i="26"/>
  <c r="I85" i="26"/>
  <c r="G85" i="26"/>
  <c r="E85" i="26"/>
  <c r="C85" i="26"/>
  <c r="I84" i="26"/>
  <c r="G84" i="26"/>
  <c r="E84" i="26"/>
  <c r="C84" i="26"/>
  <c r="I83" i="26"/>
  <c r="G83" i="26"/>
  <c r="E83" i="26"/>
  <c r="C83" i="26"/>
  <c r="I82" i="26"/>
  <c r="G82" i="26"/>
  <c r="E82" i="26"/>
  <c r="C82" i="26"/>
  <c r="I81" i="26"/>
  <c r="G81" i="26"/>
  <c r="E81" i="26"/>
  <c r="C81" i="26"/>
  <c r="I80" i="26"/>
  <c r="G80" i="26"/>
  <c r="E80" i="26"/>
  <c r="C80" i="26"/>
  <c r="I79" i="26"/>
  <c r="G79" i="26"/>
  <c r="E79" i="26"/>
  <c r="C79" i="26"/>
  <c r="I78" i="26"/>
  <c r="G78" i="26"/>
  <c r="E78" i="26"/>
  <c r="C78" i="26"/>
  <c r="I77" i="26"/>
  <c r="G77" i="26"/>
  <c r="E77" i="26"/>
  <c r="C77" i="26"/>
  <c r="I76" i="26"/>
  <c r="G76" i="26"/>
  <c r="E76" i="26"/>
  <c r="C76" i="26"/>
  <c r="I75" i="26"/>
  <c r="G75" i="26"/>
  <c r="E75" i="26"/>
  <c r="C75" i="26"/>
  <c r="I74" i="26"/>
  <c r="G74" i="26"/>
  <c r="E74" i="26"/>
  <c r="C74" i="26"/>
  <c r="I73" i="26"/>
  <c r="G73" i="26"/>
  <c r="E73" i="26"/>
  <c r="C73" i="26"/>
  <c r="I72" i="26"/>
  <c r="G72" i="26"/>
  <c r="E72" i="26"/>
  <c r="C72" i="26"/>
  <c r="I71" i="26"/>
  <c r="G71" i="26"/>
  <c r="E71" i="26"/>
  <c r="C71" i="26"/>
  <c r="I70" i="26"/>
  <c r="G70" i="26"/>
  <c r="E70" i="26"/>
  <c r="C70" i="26"/>
  <c r="I69" i="26"/>
  <c r="G69" i="26"/>
  <c r="E69" i="26"/>
  <c r="C69" i="26"/>
  <c r="I67" i="26"/>
  <c r="H67" i="26"/>
  <c r="H102" i="26" s="1"/>
  <c r="G67" i="26"/>
  <c r="F67" i="26"/>
  <c r="E67" i="26"/>
  <c r="D67" i="26"/>
  <c r="D102" i="26" s="1"/>
  <c r="D104" i="26" s="1"/>
  <c r="D180" i="26" s="1"/>
  <c r="E180" i="26" s="1"/>
  <c r="C67" i="26"/>
  <c r="B67" i="26"/>
  <c r="I66" i="26"/>
  <c r="G66" i="26"/>
  <c r="E66" i="26"/>
  <c r="C66" i="26"/>
  <c r="I65" i="26"/>
  <c r="G65" i="26"/>
  <c r="E65" i="26"/>
  <c r="C65" i="26"/>
  <c r="I64" i="26"/>
  <c r="G64" i="26"/>
  <c r="E64" i="26"/>
  <c r="C64" i="26"/>
  <c r="I63" i="26"/>
  <c r="G63" i="26"/>
  <c r="E63" i="26"/>
  <c r="C63" i="26"/>
  <c r="G59" i="26"/>
  <c r="E59" i="26"/>
  <c r="C59" i="26"/>
  <c r="B290" i="26"/>
  <c r="F58" i="26"/>
  <c r="F60" i="26" s="1"/>
  <c r="F57" i="26"/>
  <c r="G57" i="26" s="1"/>
  <c r="I56" i="26"/>
  <c r="H56" i="26"/>
  <c r="G56" i="26"/>
  <c r="F56" i="26"/>
  <c r="E56" i="26"/>
  <c r="D56" i="26"/>
  <c r="C56" i="26"/>
  <c r="B56" i="26"/>
  <c r="I55" i="26"/>
  <c r="G55" i="26"/>
  <c r="E55" i="26"/>
  <c r="C55" i="26"/>
  <c r="I54" i="26"/>
  <c r="G54" i="26"/>
  <c r="E54" i="26"/>
  <c r="C54" i="26"/>
  <c r="I53" i="26"/>
  <c r="G53" i="26"/>
  <c r="E53" i="26"/>
  <c r="C53" i="26"/>
  <c r="I52" i="26"/>
  <c r="G52" i="26"/>
  <c r="E52" i="26"/>
  <c r="C52" i="26"/>
  <c r="I51" i="26"/>
  <c r="G51" i="26"/>
  <c r="E51" i="26"/>
  <c r="C51" i="26"/>
  <c r="I49" i="26"/>
  <c r="H49" i="26"/>
  <c r="G49" i="26"/>
  <c r="F49" i="26"/>
  <c r="E49" i="26"/>
  <c r="D49" i="26"/>
  <c r="C49" i="26"/>
  <c r="B49" i="26"/>
  <c r="I48" i="26"/>
  <c r="G48" i="26"/>
  <c r="E48" i="26"/>
  <c r="C48" i="26"/>
  <c r="I47" i="26"/>
  <c r="G47" i="26"/>
  <c r="E47" i="26"/>
  <c r="C47" i="26"/>
  <c r="I46" i="26"/>
  <c r="G46" i="26"/>
  <c r="E46" i="26"/>
  <c r="C46" i="26"/>
  <c r="I44" i="26"/>
  <c r="H44" i="26"/>
  <c r="H244" i="26" s="1"/>
  <c r="G44" i="26"/>
  <c r="F44" i="26"/>
  <c r="F244" i="26" s="1"/>
  <c r="E44" i="26"/>
  <c r="D44" i="26"/>
  <c r="D57" i="26" s="1"/>
  <c r="E57" i="26" s="1"/>
  <c r="C44" i="26"/>
  <c r="B44" i="26"/>
  <c r="B57" i="26" s="1"/>
  <c r="C57" i="26" s="1"/>
  <c r="I42" i="26"/>
  <c r="G42" i="26"/>
  <c r="E42" i="26"/>
  <c r="C42" i="26"/>
  <c r="I41" i="26"/>
  <c r="G41" i="26"/>
  <c r="E41" i="26"/>
  <c r="C41" i="26"/>
  <c r="I40" i="26"/>
  <c r="G40" i="26"/>
  <c r="E40" i="26"/>
  <c r="C40" i="26"/>
  <c r="I39" i="26"/>
  <c r="G39" i="26"/>
  <c r="E39" i="26"/>
  <c r="C39" i="26"/>
  <c r="I38" i="26"/>
  <c r="G38" i="26"/>
  <c r="E38" i="26"/>
  <c r="C38" i="26"/>
  <c r="I37" i="26"/>
  <c r="G37" i="26"/>
  <c r="E37" i="26"/>
  <c r="C37" i="26"/>
  <c r="I36" i="26"/>
  <c r="G36" i="26"/>
  <c r="E36" i="26"/>
  <c r="C36" i="26"/>
  <c r="I35" i="26"/>
  <c r="G35" i="26"/>
  <c r="E35" i="26"/>
  <c r="C35" i="26"/>
  <c r="I34" i="26"/>
  <c r="G34" i="26"/>
  <c r="E34" i="26"/>
  <c r="C34" i="26"/>
  <c r="I33" i="26"/>
  <c r="G33" i="26"/>
  <c r="E33" i="26"/>
  <c r="C33" i="26"/>
  <c r="I32" i="26"/>
  <c r="G32" i="26"/>
  <c r="E32" i="26"/>
  <c r="C32" i="26"/>
  <c r="I31" i="26"/>
  <c r="G31" i="26"/>
  <c r="E31" i="26"/>
  <c r="C31" i="26"/>
  <c r="I30" i="26"/>
  <c r="G30" i="26"/>
  <c r="E30" i="26"/>
  <c r="C30" i="26"/>
  <c r="I29" i="26"/>
  <c r="G29" i="26"/>
  <c r="E29" i="26"/>
  <c r="C29" i="26"/>
  <c r="I28" i="26"/>
  <c r="G28" i="26"/>
  <c r="E28" i="26"/>
  <c r="C28" i="26"/>
  <c r="I27" i="26"/>
  <c r="G27" i="26"/>
  <c r="E27" i="26"/>
  <c r="C27" i="26"/>
  <c r="I25" i="26"/>
  <c r="H25" i="26"/>
  <c r="H243" i="26" s="1"/>
  <c r="H248" i="26" s="1"/>
  <c r="H249" i="26" s="1"/>
  <c r="G25" i="26"/>
  <c r="F25" i="26"/>
  <c r="F243" i="26" s="1"/>
  <c r="F248" i="26" s="1"/>
  <c r="E25" i="26"/>
  <c r="D25" i="26"/>
  <c r="D58" i="26" s="1"/>
  <c r="D60" i="26" s="1"/>
  <c r="D179" i="26" s="1"/>
  <c r="D181" i="26" s="1"/>
  <c r="C25" i="26"/>
  <c r="B25" i="26"/>
  <c r="B243" i="26" s="1"/>
  <c r="B248" i="26" s="1"/>
  <c r="B249" i="26" s="1"/>
  <c r="C249" i="26" s="1"/>
  <c r="I24" i="26"/>
  <c r="G24" i="26"/>
  <c r="E24" i="26"/>
  <c r="C24" i="26"/>
  <c r="I23" i="26"/>
  <c r="G23" i="26"/>
  <c r="E23" i="26"/>
  <c r="C23" i="26"/>
  <c r="I22" i="26"/>
  <c r="G22" i="26"/>
  <c r="E22" i="26"/>
  <c r="C22" i="26"/>
  <c r="I21" i="26"/>
  <c r="G21" i="26"/>
  <c r="E21" i="26"/>
  <c r="C21" i="26"/>
  <c r="I20" i="26"/>
  <c r="G20" i="26"/>
  <c r="E20" i="26"/>
  <c r="C20" i="26"/>
  <c r="I19" i="26"/>
  <c r="G19" i="26"/>
  <c r="E19" i="26"/>
  <c r="C19" i="26"/>
  <c r="I14" i="26"/>
  <c r="H14" i="26"/>
  <c r="G14" i="26"/>
  <c r="F14" i="26"/>
  <c r="E14" i="26"/>
  <c r="D14" i="26"/>
  <c r="C14" i="26"/>
  <c r="B14" i="26"/>
  <c r="I13" i="26"/>
  <c r="G13" i="26"/>
  <c r="E13" i="26"/>
  <c r="C13" i="26"/>
  <c r="H12" i="26"/>
  <c r="F12" i="26"/>
  <c r="D12" i="26"/>
  <c r="C273" i="17"/>
  <c r="I123" i="17"/>
  <c r="G123" i="17"/>
  <c r="E123" i="17"/>
  <c r="C123" i="17"/>
  <c r="C292" i="17"/>
  <c r="C282" i="17"/>
  <c r="C260" i="17"/>
  <c r="H273" i="17"/>
  <c r="F273" i="17"/>
  <c r="D273" i="17"/>
  <c r="B273" i="17"/>
  <c r="H260" i="17"/>
  <c r="F260" i="17"/>
  <c r="D260" i="17"/>
  <c r="B260" i="17"/>
  <c r="I175" i="17"/>
  <c r="G175" i="17"/>
  <c r="E175" i="17"/>
  <c r="C175" i="17"/>
  <c r="I173" i="17"/>
  <c r="G173" i="17"/>
  <c r="E173" i="17"/>
  <c r="C173" i="17"/>
  <c r="I130" i="17"/>
  <c r="G130" i="17"/>
  <c r="E130" i="17"/>
  <c r="C130" i="17"/>
  <c r="I125" i="17"/>
  <c r="G125" i="17"/>
  <c r="E125" i="17"/>
  <c r="C125" i="17"/>
  <c r="I145" i="17"/>
  <c r="G145" i="17"/>
  <c r="E145" i="17"/>
  <c r="C145" i="17"/>
  <c r="I141" i="17"/>
  <c r="G141" i="17"/>
  <c r="E141" i="17"/>
  <c r="C141" i="17"/>
  <c r="I147" i="17"/>
  <c r="G147" i="17"/>
  <c r="E147" i="17"/>
  <c r="C147" i="17"/>
  <c r="I113" i="17"/>
  <c r="G113" i="17"/>
  <c r="E113" i="17"/>
  <c r="C113" i="17"/>
  <c r="I112" i="17"/>
  <c r="G112" i="17"/>
  <c r="E112" i="17"/>
  <c r="C112" i="17"/>
  <c r="I139" i="17"/>
  <c r="G139" i="17"/>
  <c r="E139" i="17"/>
  <c r="C139" i="17"/>
  <c r="I107" i="17"/>
  <c r="G107" i="17"/>
  <c r="E107" i="17"/>
  <c r="C107" i="17"/>
  <c r="I86" i="17"/>
  <c r="G86" i="17"/>
  <c r="E86" i="17"/>
  <c r="C86" i="17"/>
  <c r="I99" i="17"/>
  <c r="G99" i="17"/>
  <c r="E99" i="17"/>
  <c r="C99" i="17"/>
  <c r="I86" i="16"/>
  <c r="G86" i="16"/>
  <c r="E86" i="16"/>
  <c r="C86" i="16"/>
  <c r="I83" i="17"/>
  <c r="G83" i="17"/>
  <c r="E83" i="17"/>
  <c r="C83" i="17"/>
  <c r="I82" i="17"/>
  <c r="G82" i="17"/>
  <c r="E82" i="17"/>
  <c r="C82" i="17"/>
  <c r="I63" i="17"/>
  <c r="G63" i="17"/>
  <c r="E63" i="17"/>
  <c r="C63" i="17"/>
  <c r="I41" i="17"/>
  <c r="G41" i="17"/>
  <c r="E41" i="17"/>
  <c r="C41" i="17"/>
  <c r="I40" i="17"/>
  <c r="G40" i="17"/>
  <c r="E40" i="17"/>
  <c r="C40" i="17"/>
  <c r="I69" i="17"/>
  <c r="G69" i="17"/>
  <c r="E69" i="17"/>
  <c r="C69" i="17"/>
  <c r="I27" i="17"/>
  <c r="G27" i="17"/>
  <c r="E27" i="17"/>
  <c r="C27" i="17"/>
  <c r="C292" i="16"/>
  <c r="C273" i="16"/>
  <c r="H273" i="16"/>
  <c r="F273" i="16"/>
  <c r="D273" i="16"/>
  <c r="H260" i="16"/>
  <c r="F260" i="16"/>
  <c r="D260" i="16"/>
  <c r="I147" i="16"/>
  <c r="G147" i="16"/>
  <c r="E147" i="16"/>
  <c r="C147" i="16"/>
  <c r="B255" i="30" l="1"/>
  <c r="B260" i="30" s="1"/>
  <c r="C260" i="30" s="1"/>
  <c r="E167" i="30"/>
  <c r="I167" i="30"/>
  <c r="H200" i="30"/>
  <c r="H221" i="30" s="1"/>
  <c r="B104" i="30"/>
  <c r="C102" i="30"/>
  <c r="I134" i="30"/>
  <c r="H136" i="30"/>
  <c r="F120" i="30"/>
  <c r="G118" i="30"/>
  <c r="D136" i="30"/>
  <c r="E134" i="30"/>
  <c r="B58" i="30"/>
  <c r="B292" i="30"/>
  <c r="C292" i="30" s="1"/>
  <c r="B120" i="30"/>
  <c r="C118" i="30"/>
  <c r="F102" i="30"/>
  <c r="B248" i="30"/>
  <c r="B249" i="30" s="1"/>
  <c r="C249" i="30" s="1"/>
  <c r="F186" i="30"/>
  <c r="H101" i="30"/>
  <c r="I101" i="30" s="1"/>
  <c r="H102" i="30"/>
  <c r="B149" i="30"/>
  <c r="D57" i="30"/>
  <c r="E57" i="30" s="1"/>
  <c r="H57" i="30"/>
  <c r="I57" i="30" s="1"/>
  <c r="H58" i="30"/>
  <c r="D101" i="30"/>
  <c r="E101" i="30" s="1"/>
  <c r="D118" i="30"/>
  <c r="H118" i="30"/>
  <c r="F134" i="30"/>
  <c r="E149" i="30"/>
  <c r="I151" i="30"/>
  <c r="I177" i="30"/>
  <c r="I186" i="30"/>
  <c r="D243" i="30"/>
  <c r="D248" i="30" s="1"/>
  <c r="D249" i="30" s="1"/>
  <c r="F282" i="30"/>
  <c r="I25" i="30"/>
  <c r="E44" i="30"/>
  <c r="I44" i="30"/>
  <c r="B134" i="30"/>
  <c r="F149" i="30"/>
  <c r="B165" i="30"/>
  <c r="F167" i="30"/>
  <c r="B177" i="30"/>
  <c r="F249" i="30"/>
  <c r="B244" i="30"/>
  <c r="B268" i="30"/>
  <c r="B273" i="30" s="1"/>
  <c r="C273" i="30" s="1"/>
  <c r="F57" i="30"/>
  <c r="G57" i="30" s="1"/>
  <c r="F58" i="30"/>
  <c r="I149" i="30"/>
  <c r="E151" i="30"/>
  <c r="E165" i="30"/>
  <c r="E177" i="30"/>
  <c r="E186" i="30"/>
  <c r="D268" i="30"/>
  <c r="D273" i="30" s="1"/>
  <c r="H282" i="30"/>
  <c r="H177" i="29"/>
  <c r="I177" i="29" s="1"/>
  <c r="H200" i="29"/>
  <c r="H221" i="29" s="1"/>
  <c r="D268" i="29"/>
  <c r="D273" i="29" s="1"/>
  <c r="B255" i="29"/>
  <c r="B260" i="29" s="1"/>
  <c r="C260" i="29" s="1"/>
  <c r="D104" i="29"/>
  <c r="E102" i="29"/>
  <c r="D120" i="29"/>
  <c r="E118" i="29"/>
  <c r="H136" i="29"/>
  <c r="I134" i="29"/>
  <c r="D151" i="29"/>
  <c r="E149" i="29"/>
  <c r="D282" i="29"/>
  <c r="F260" i="29"/>
  <c r="F273" i="29"/>
  <c r="D248" i="29"/>
  <c r="H268" i="29"/>
  <c r="H273" i="29" s="1"/>
  <c r="B248" i="29"/>
  <c r="B249" i="29" s="1"/>
  <c r="C249" i="29" s="1"/>
  <c r="H58" i="29"/>
  <c r="H102" i="29"/>
  <c r="I118" i="29"/>
  <c r="H120" i="29"/>
  <c r="I165" i="29"/>
  <c r="H167" i="29"/>
  <c r="H186" i="29"/>
  <c r="B57" i="29"/>
  <c r="C57" i="29" s="1"/>
  <c r="F57" i="29"/>
  <c r="G57" i="29" s="1"/>
  <c r="B101" i="29"/>
  <c r="C101" i="29" s="1"/>
  <c r="F101" i="29"/>
  <c r="G101" i="29" s="1"/>
  <c r="B118" i="29"/>
  <c r="F118" i="29"/>
  <c r="I127" i="29"/>
  <c r="D134" i="29"/>
  <c r="F149" i="29"/>
  <c r="I158" i="29"/>
  <c r="D165" i="29"/>
  <c r="D186" i="29"/>
  <c r="H243" i="29"/>
  <c r="H248" i="29" s="1"/>
  <c r="H249" i="29" s="1"/>
  <c r="B268" i="29"/>
  <c r="B273" i="29" s="1"/>
  <c r="C273" i="29" s="1"/>
  <c r="B165" i="29"/>
  <c r="B186" i="29"/>
  <c r="C25" i="29"/>
  <c r="G25" i="29"/>
  <c r="C44" i="29"/>
  <c r="G44" i="29"/>
  <c r="C59" i="29"/>
  <c r="B149" i="29"/>
  <c r="H149" i="29"/>
  <c r="B134" i="29"/>
  <c r="D249" i="29"/>
  <c r="D57" i="29"/>
  <c r="E57" i="29" s="1"/>
  <c r="F134" i="29"/>
  <c r="F165" i="29"/>
  <c r="F177" i="29"/>
  <c r="H167" i="27"/>
  <c r="H185" i="27" s="1"/>
  <c r="I185" i="27" s="1"/>
  <c r="H177" i="27"/>
  <c r="H200" i="27"/>
  <c r="H221" i="27" s="1"/>
  <c r="H209" i="27"/>
  <c r="H222" i="27" s="1"/>
  <c r="H215" i="27"/>
  <c r="H223" i="27" s="1"/>
  <c r="B255" i="27"/>
  <c r="B260" i="27" s="1"/>
  <c r="C260" i="27" s="1"/>
  <c r="H151" i="27"/>
  <c r="G118" i="27"/>
  <c r="F120" i="27"/>
  <c r="C102" i="27"/>
  <c r="B104" i="27"/>
  <c r="E118" i="27"/>
  <c r="D120" i="27"/>
  <c r="B58" i="27"/>
  <c r="D102" i="27"/>
  <c r="C118" i="27"/>
  <c r="B120" i="27"/>
  <c r="F102" i="27"/>
  <c r="H101" i="27"/>
  <c r="I101" i="27" s="1"/>
  <c r="H102" i="27"/>
  <c r="H118" i="27"/>
  <c r="E25" i="27"/>
  <c r="I25" i="27"/>
  <c r="E44" i="27"/>
  <c r="I44" i="27"/>
  <c r="E67" i="27"/>
  <c r="E87" i="27"/>
  <c r="E110" i="27"/>
  <c r="B134" i="27"/>
  <c r="H134" i="27"/>
  <c r="E143" i="27"/>
  <c r="E165" i="27"/>
  <c r="E167" i="27"/>
  <c r="E177" i="27"/>
  <c r="E186" i="27"/>
  <c r="D249" i="27"/>
  <c r="B244" i="27"/>
  <c r="B248" i="27" s="1"/>
  <c r="B249" i="27" s="1"/>
  <c r="C249" i="27" s="1"/>
  <c r="B268" i="27"/>
  <c r="B273" i="27" s="1"/>
  <c r="C273" i="27" s="1"/>
  <c r="H282" i="27"/>
  <c r="D57" i="27"/>
  <c r="E57" i="27" s="1"/>
  <c r="D58" i="27"/>
  <c r="F134" i="27"/>
  <c r="F57" i="27"/>
  <c r="G57" i="27" s="1"/>
  <c r="F58" i="27"/>
  <c r="D134" i="27"/>
  <c r="G143" i="27"/>
  <c r="F149" i="27"/>
  <c r="I165" i="27"/>
  <c r="I167" i="27"/>
  <c r="F249" i="27"/>
  <c r="D260" i="27"/>
  <c r="H57" i="27"/>
  <c r="I57" i="27" s="1"/>
  <c r="C143" i="27"/>
  <c r="B149" i="27"/>
  <c r="E149" i="27"/>
  <c r="E151" i="27"/>
  <c r="B165" i="27"/>
  <c r="F165" i="27"/>
  <c r="B177" i="27"/>
  <c r="F177" i="27"/>
  <c r="E120" i="26"/>
  <c r="H136" i="26"/>
  <c r="H215" i="26"/>
  <c r="H223" i="26" s="1"/>
  <c r="I151" i="26"/>
  <c r="H104" i="26"/>
  <c r="D219" i="26"/>
  <c r="H120" i="26"/>
  <c r="E167" i="26"/>
  <c r="H177" i="26"/>
  <c r="D218" i="26"/>
  <c r="D268" i="26"/>
  <c r="D273" i="26" s="1"/>
  <c r="D187" i="26"/>
  <c r="E187" i="26" s="1"/>
  <c r="E151" i="26"/>
  <c r="H167" i="26"/>
  <c r="B167" i="26"/>
  <c r="C165" i="26"/>
  <c r="G149" i="26"/>
  <c r="F151" i="26"/>
  <c r="G60" i="26"/>
  <c r="F179" i="26"/>
  <c r="C134" i="26"/>
  <c r="B136" i="26"/>
  <c r="G134" i="26"/>
  <c r="F136" i="26"/>
  <c r="H273" i="26"/>
  <c r="G165" i="26"/>
  <c r="F167" i="26"/>
  <c r="B151" i="26"/>
  <c r="C149" i="26"/>
  <c r="B102" i="26"/>
  <c r="C101" i="26"/>
  <c r="G102" i="26"/>
  <c r="F104" i="26"/>
  <c r="B120" i="26"/>
  <c r="C118" i="26"/>
  <c r="G118" i="26"/>
  <c r="F120" i="26"/>
  <c r="B186" i="26"/>
  <c r="C177" i="26"/>
  <c r="G177" i="26"/>
  <c r="F186" i="26"/>
  <c r="D260" i="26"/>
  <c r="B268" i="26"/>
  <c r="B273" i="26" s="1"/>
  <c r="C273" i="26" s="1"/>
  <c r="F268" i="26"/>
  <c r="F273" i="26" s="1"/>
  <c r="B58" i="26"/>
  <c r="G58" i="26"/>
  <c r="E60" i="26"/>
  <c r="G101" i="26"/>
  <c r="E102" i="26"/>
  <c r="E118" i="26"/>
  <c r="E134" i="26"/>
  <c r="E149" i="26"/>
  <c r="E165" i="26"/>
  <c r="E177" i="26"/>
  <c r="E182" i="26"/>
  <c r="E186" i="26"/>
  <c r="D217" i="26"/>
  <c r="D224" i="26" s="1"/>
  <c r="B234" i="26"/>
  <c r="B291" i="26" s="1"/>
  <c r="B292" i="26" s="1"/>
  <c r="C292" i="26" s="1"/>
  <c r="E58" i="26"/>
  <c r="E104" i="26"/>
  <c r="E179" i="26"/>
  <c r="E181" i="26"/>
  <c r="F249" i="26"/>
  <c r="H57" i="26"/>
  <c r="I57" i="26" s="1"/>
  <c r="H58" i="26"/>
  <c r="H247" i="16"/>
  <c r="F247" i="16"/>
  <c r="D247" i="16"/>
  <c r="B247" i="16"/>
  <c r="H247" i="17"/>
  <c r="F247" i="17"/>
  <c r="D247" i="17"/>
  <c r="B247" i="17"/>
  <c r="H285" i="17"/>
  <c r="F285" i="17"/>
  <c r="D285" i="17"/>
  <c r="B285" i="17"/>
  <c r="B286" i="17" s="1"/>
  <c r="B288" i="17" s="1"/>
  <c r="H276" i="17"/>
  <c r="F276" i="17"/>
  <c r="D276" i="17"/>
  <c r="B276" i="17"/>
  <c r="B277" i="17" s="1"/>
  <c r="H266" i="17"/>
  <c r="F266" i="17"/>
  <c r="D266" i="17"/>
  <c r="B266" i="17"/>
  <c r="H265" i="17"/>
  <c r="F265" i="17"/>
  <c r="D265" i="17"/>
  <c r="D267" i="17" s="1"/>
  <c r="B265" i="17"/>
  <c r="B267" i="17" s="1"/>
  <c r="H254" i="17"/>
  <c r="F254" i="17"/>
  <c r="D254" i="17"/>
  <c r="B254" i="17"/>
  <c r="B233" i="17"/>
  <c r="B232" i="17"/>
  <c r="B231" i="17"/>
  <c r="H214" i="17"/>
  <c r="F214" i="17"/>
  <c r="D214" i="17"/>
  <c r="B214" i="17"/>
  <c r="H208" i="17"/>
  <c r="F208" i="17"/>
  <c r="D208" i="17"/>
  <c r="B208" i="17"/>
  <c r="H199" i="17"/>
  <c r="F199" i="17"/>
  <c r="D199" i="17"/>
  <c r="B199" i="17"/>
  <c r="H169" i="17"/>
  <c r="B166" i="17"/>
  <c r="A11" i="17"/>
  <c r="H3" i="17"/>
  <c r="F3" i="17"/>
  <c r="D3" i="17"/>
  <c r="B3" i="17"/>
  <c r="H286" i="17"/>
  <c r="H288" i="17" s="1"/>
  <c r="F286" i="17"/>
  <c r="F288" i="17" s="1"/>
  <c r="D286" i="17"/>
  <c r="D288" i="17" s="1"/>
  <c r="H278" i="17"/>
  <c r="H281" i="17" s="1"/>
  <c r="F278" i="17"/>
  <c r="F281" i="17" s="1"/>
  <c r="D278" i="17"/>
  <c r="D281" i="17" s="1"/>
  <c r="B278" i="17"/>
  <c r="B281" i="17" s="1"/>
  <c r="H277" i="17"/>
  <c r="F277" i="17"/>
  <c r="D277" i="17"/>
  <c r="F272" i="17"/>
  <c r="H271" i="17"/>
  <c r="F271" i="17"/>
  <c r="D271" i="17"/>
  <c r="B271" i="17"/>
  <c r="H270" i="17"/>
  <c r="F270" i="17"/>
  <c r="D270" i="17"/>
  <c r="B270" i="17"/>
  <c r="H269" i="17"/>
  <c r="H272" i="17" s="1"/>
  <c r="F269" i="17"/>
  <c r="D269" i="17"/>
  <c r="D272" i="17" s="1"/>
  <c r="B269" i="17"/>
  <c r="B272" i="17" s="1"/>
  <c r="H267" i="17"/>
  <c r="F267" i="17"/>
  <c r="H263" i="17"/>
  <c r="H264" i="17" s="1"/>
  <c r="F263" i="17"/>
  <c r="F264" i="17" s="1"/>
  <c r="D263" i="17"/>
  <c r="D264" i="17" s="1"/>
  <c r="B263" i="17"/>
  <c r="B264" i="17" s="1"/>
  <c r="H258" i="17"/>
  <c r="F258" i="17"/>
  <c r="D258" i="17"/>
  <c r="B258" i="17"/>
  <c r="H257" i="17"/>
  <c r="F257" i="17"/>
  <c r="D257" i="17"/>
  <c r="B257" i="17"/>
  <c r="H256" i="17"/>
  <c r="H259" i="17" s="1"/>
  <c r="F256" i="17"/>
  <c r="F259" i="17" s="1"/>
  <c r="D256" i="17"/>
  <c r="D259" i="17" s="1"/>
  <c r="B256" i="17"/>
  <c r="B259" i="17" s="1"/>
  <c r="H252" i="17"/>
  <c r="H253" i="17" s="1"/>
  <c r="H255" i="17" s="1"/>
  <c r="F252" i="17"/>
  <c r="F253" i="17" s="1"/>
  <c r="F255" i="17" s="1"/>
  <c r="D252" i="17"/>
  <c r="D253" i="17" s="1"/>
  <c r="B252" i="17"/>
  <c r="B253" i="17" s="1"/>
  <c r="H246" i="17"/>
  <c r="F246" i="17"/>
  <c r="D246" i="17"/>
  <c r="B246" i="17"/>
  <c r="H245" i="17"/>
  <c r="F245" i="17"/>
  <c r="D245" i="17"/>
  <c r="B245" i="17"/>
  <c r="H242" i="17"/>
  <c r="F242" i="17"/>
  <c r="D242" i="17"/>
  <c r="B242" i="17"/>
  <c r="B234" i="17"/>
  <c r="B291" i="17" s="1"/>
  <c r="B229" i="17"/>
  <c r="H213" i="17"/>
  <c r="F213" i="17"/>
  <c r="D213" i="17"/>
  <c r="B213" i="17"/>
  <c r="H207" i="17"/>
  <c r="F207" i="17"/>
  <c r="D207" i="17"/>
  <c r="B207" i="17"/>
  <c r="H198" i="17"/>
  <c r="F198" i="17"/>
  <c r="D198" i="17"/>
  <c r="B198" i="17"/>
  <c r="I176" i="17"/>
  <c r="G176" i="17"/>
  <c r="E176" i="17"/>
  <c r="C176" i="17"/>
  <c r="I174" i="17"/>
  <c r="G174" i="17"/>
  <c r="E174" i="17"/>
  <c r="C174" i="17"/>
  <c r="I172" i="17"/>
  <c r="G172" i="17"/>
  <c r="E172" i="17"/>
  <c r="C172" i="17"/>
  <c r="I171" i="17"/>
  <c r="G171" i="17"/>
  <c r="E171" i="17"/>
  <c r="C171" i="17"/>
  <c r="I170" i="17"/>
  <c r="G170" i="17"/>
  <c r="E170" i="17"/>
  <c r="C170" i="17"/>
  <c r="E165" i="17"/>
  <c r="I164" i="17"/>
  <c r="H164" i="17"/>
  <c r="F164" i="17"/>
  <c r="G164" i="17" s="1"/>
  <c r="E164" i="17"/>
  <c r="D164" i="17"/>
  <c r="B164" i="17"/>
  <c r="C164" i="17" s="1"/>
  <c r="I163" i="17"/>
  <c r="G163" i="17"/>
  <c r="E163" i="17"/>
  <c r="C163" i="17"/>
  <c r="I162" i="17"/>
  <c r="G162" i="17"/>
  <c r="E162" i="17"/>
  <c r="C162" i="17"/>
  <c r="I161" i="17"/>
  <c r="G161" i="17"/>
  <c r="E161" i="17"/>
  <c r="C161" i="17"/>
  <c r="I160" i="17"/>
  <c r="G160" i="17"/>
  <c r="E160" i="17"/>
  <c r="C160" i="17"/>
  <c r="I158" i="17"/>
  <c r="H158" i="17"/>
  <c r="H165" i="17" s="1"/>
  <c r="F158" i="17"/>
  <c r="G158" i="17" s="1"/>
  <c r="E158" i="17"/>
  <c r="D158" i="17"/>
  <c r="D165" i="17" s="1"/>
  <c r="B158" i="17"/>
  <c r="C158" i="17" s="1"/>
  <c r="I157" i="17"/>
  <c r="G157" i="17"/>
  <c r="E157" i="17"/>
  <c r="C157" i="17"/>
  <c r="I156" i="17"/>
  <c r="G156" i="17"/>
  <c r="E156" i="17"/>
  <c r="C156" i="17"/>
  <c r="I155" i="17"/>
  <c r="G155" i="17"/>
  <c r="E155" i="17"/>
  <c r="C155" i="17"/>
  <c r="I154" i="17"/>
  <c r="G154" i="17"/>
  <c r="E154" i="17"/>
  <c r="C154" i="17"/>
  <c r="H148" i="17"/>
  <c r="I148" i="17" s="1"/>
  <c r="F148" i="17"/>
  <c r="G148" i="17" s="1"/>
  <c r="D148" i="17"/>
  <c r="E148" i="17" s="1"/>
  <c r="B148" i="17"/>
  <c r="C148" i="17" s="1"/>
  <c r="I146" i="17"/>
  <c r="G146" i="17"/>
  <c r="E146" i="17"/>
  <c r="C146" i="17"/>
  <c r="I144" i="17"/>
  <c r="G144" i="17"/>
  <c r="E144" i="17"/>
  <c r="C144" i="17"/>
  <c r="H143" i="17"/>
  <c r="I143" i="17" s="1"/>
  <c r="F143" i="17"/>
  <c r="G143" i="17" s="1"/>
  <c r="D143" i="17"/>
  <c r="D149" i="17" s="1"/>
  <c r="B143" i="17"/>
  <c r="C143" i="17" s="1"/>
  <c r="I142" i="17"/>
  <c r="G142" i="17"/>
  <c r="E142" i="17"/>
  <c r="C142" i="17"/>
  <c r="I140" i="17"/>
  <c r="G140" i="17"/>
  <c r="E140" i="17"/>
  <c r="C140" i="17"/>
  <c r="I133" i="17"/>
  <c r="H133" i="17"/>
  <c r="F133" i="17"/>
  <c r="G133" i="17" s="1"/>
  <c r="D133" i="17"/>
  <c r="E133" i="17" s="1"/>
  <c r="B133" i="17"/>
  <c r="C133" i="17" s="1"/>
  <c r="I132" i="17"/>
  <c r="G132" i="17"/>
  <c r="E132" i="17"/>
  <c r="C132" i="17"/>
  <c r="I131" i="17"/>
  <c r="G131" i="17"/>
  <c r="E131" i="17"/>
  <c r="C131" i="17"/>
  <c r="I129" i="17"/>
  <c r="G129" i="17"/>
  <c r="E129" i="17"/>
  <c r="C129" i="17"/>
  <c r="H127" i="17"/>
  <c r="I127" i="17" s="1"/>
  <c r="F127" i="17"/>
  <c r="G127" i="17" s="1"/>
  <c r="D127" i="17"/>
  <c r="E127" i="17" s="1"/>
  <c r="B127" i="17"/>
  <c r="C127" i="17" s="1"/>
  <c r="I126" i="17"/>
  <c r="G126" i="17"/>
  <c r="E126" i="17"/>
  <c r="C126" i="17"/>
  <c r="I124" i="17"/>
  <c r="G124" i="17"/>
  <c r="E124" i="17"/>
  <c r="C124" i="17"/>
  <c r="H117" i="17"/>
  <c r="I117" i="17" s="1"/>
  <c r="F117" i="17"/>
  <c r="G117" i="17" s="1"/>
  <c r="D117" i="17"/>
  <c r="E117" i="17" s="1"/>
  <c r="B117" i="17"/>
  <c r="C117" i="17" s="1"/>
  <c r="I116" i="17"/>
  <c r="G116" i="17"/>
  <c r="E116" i="17"/>
  <c r="C116" i="17"/>
  <c r="I115" i="17"/>
  <c r="G115" i="17"/>
  <c r="E115" i="17"/>
  <c r="C115" i="17"/>
  <c r="I114" i="17"/>
  <c r="G114" i="17"/>
  <c r="E114" i="17"/>
  <c r="C114" i="17"/>
  <c r="H110" i="17"/>
  <c r="H118" i="17" s="1"/>
  <c r="F110" i="17"/>
  <c r="G110" i="17" s="1"/>
  <c r="D110" i="17"/>
  <c r="D118" i="17" s="1"/>
  <c r="B110" i="17"/>
  <c r="C110" i="17" s="1"/>
  <c r="I109" i="17"/>
  <c r="G109" i="17"/>
  <c r="E109" i="17"/>
  <c r="C109" i="17"/>
  <c r="I108" i="17"/>
  <c r="G108" i="17"/>
  <c r="E108" i="17"/>
  <c r="C108" i="17"/>
  <c r="H100" i="17"/>
  <c r="I100" i="17" s="1"/>
  <c r="F100" i="17"/>
  <c r="G100" i="17" s="1"/>
  <c r="D100" i="17"/>
  <c r="E100" i="17" s="1"/>
  <c r="B100" i="17"/>
  <c r="C100" i="17" s="1"/>
  <c r="I98" i="17"/>
  <c r="G98" i="17"/>
  <c r="E98" i="17"/>
  <c r="C98" i="17"/>
  <c r="I97" i="17"/>
  <c r="G97" i="17"/>
  <c r="E97" i="17"/>
  <c r="C97" i="17"/>
  <c r="I96" i="17"/>
  <c r="G96" i="17"/>
  <c r="E96" i="17"/>
  <c r="C96" i="17"/>
  <c r="I95" i="17"/>
  <c r="G95" i="17"/>
  <c r="E95" i="17"/>
  <c r="C95" i="17"/>
  <c r="I94" i="17"/>
  <c r="G94" i="17"/>
  <c r="E94" i="17"/>
  <c r="C94" i="17"/>
  <c r="H92" i="17"/>
  <c r="I92" i="17" s="1"/>
  <c r="F92" i="17"/>
  <c r="G92" i="17" s="1"/>
  <c r="D92" i="17"/>
  <c r="E92" i="17" s="1"/>
  <c r="B92" i="17"/>
  <c r="C92" i="17" s="1"/>
  <c r="I91" i="17"/>
  <c r="G91" i="17"/>
  <c r="E91" i="17"/>
  <c r="C91" i="17"/>
  <c r="I90" i="17"/>
  <c r="G90" i="17"/>
  <c r="E90" i="17"/>
  <c r="C90" i="17"/>
  <c r="I89" i="17"/>
  <c r="G89" i="17"/>
  <c r="E89" i="17"/>
  <c r="C89" i="17"/>
  <c r="H87" i="17"/>
  <c r="H101" i="17" s="1"/>
  <c r="I101" i="17" s="1"/>
  <c r="F87" i="17"/>
  <c r="G87" i="17" s="1"/>
  <c r="D87" i="17"/>
  <c r="D101" i="17" s="1"/>
  <c r="E101" i="17" s="1"/>
  <c r="B87" i="17"/>
  <c r="C87" i="17" s="1"/>
  <c r="I85" i="17"/>
  <c r="G85" i="17"/>
  <c r="E85" i="17"/>
  <c r="C85" i="17"/>
  <c r="I84" i="17"/>
  <c r="G84" i="17"/>
  <c r="E84" i="17"/>
  <c r="C84" i="17"/>
  <c r="I81" i="17"/>
  <c r="G81" i="17"/>
  <c r="E81" i="17"/>
  <c r="C81" i="17"/>
  <c r="I80" i="17"/>
  <c r="G80" i="17"/>
  <c r="E80" i="17"/>
  <c r="C80" i="17"/>
  <c r="I79" i="17"/>
  <c r="G79" i="17"/>
  <c r="E79" i="17"/>
  <c r="C79" i="17"/>
  <c r="I78" i="17"/>
  <c r="G78" i="17"/>
  <c r="E78" i="17"/>
  <c r="C78" i="17"/>
  <c r="I77" i="17"/>
  <c r="G77" i="17"/>
  <c r="E77" i="17"/>
  <c r="C77" i="17"/>
  <c r="I76" i="17"/>
  <c r="G76" i="17"/>
  <c r="E76" i="17"/>
  <c r="C76" i="17"/>
  <c r="I75" i="17"/>
  <c r="G75" i="17"/>
  <c r="E75" i="17"/>
  <c r="C75" i="17"/>
  <c r="I74" i="17"/>
  <c r="G74" i="17"/>
  <c r="E74" i="17"/>
  <c r="C74" i="17"/>
  <c r="I73" i="17"/>
  <c r="G73" i="17"/>
  <c r="E73" i="17"/>
  <c r="C73" i="17"/>
  <c r="I72" i="17"/>
  <c r="G72" i="17"/>
  <c r="E72" i="17"/>
  <c r="C72" i="17"/>
  <c r="I71" i="17"/>
  <c r="G71" i="17"/>
  <c r="E71" i="17"/>
  <c r="C71" i="17"/>
  <c r="I70" i="17"/>
  <c r="G70" i="17"/>
  <c r="E70" i="17"/>
  <c r="C70" i="17"/>
  <c r="H67" i="17"/>
  <c r="F67" i="17"/>
  <c r="G67" i="17" s="1"/>
  <c r="D67" i="17"/>
  <c r="B67" i="17"/>
  <c r="C67" i="17" s="1"/>
  <c r="I66" i="17"/>
  <c r="G66" i="17"/>
  <c r="E66" i="17"/>
  <c r="C66" i="17"/>
  <c r="I65" i="17"/>
  <c r="G65" i="17"/>
  <c r="E65" i="17"/>
  <c r="C65" i="17"/>
  <c r="I64" i="17"/>
  <c r="G64" i="17"/>
  <c r="E64" i="17"/>
  <c r="C64" i="17"/>
  <c r="H56" i="17"/>
  <c r="I56" i="17" s="1"/>
  <c r="F56" i="17"/>
  <c r="G56" i="17" s="1"/>
  <c r="D56" i="17"/>
  <c r="E56" i="17" s="1"/>
  <c r="B56" i="17"/>
  <c r="C56" i="17" s="1"/>
  <c r="I55" i="17"/>
  <c r="G55" i="17"/>
  <c r="E55" i="17"/>
  <c r="C55" i="17"/>
  <c r="I54" i="17"/>
  <c r="G54" i="17"/>
  <c r="E54" i="17"/>
  <c r="C54" i="17"/>
  <c r="I53" i="17"/>
  <c r="G53" i="17"/>
  <c r="E53" i="17"/>
  <c r="C53" i="17"/>
  <c r="I52" i="17"/>
  <c r="G52" i="17"/>
  <c r="E52" i="17"/>
  <c r="C52" i="17"/>
  <c r="I51" i="17"/>
  <c r="G51" i="17"/>
  <c r="E51" i="17"/>
  <c r="C51" i="17"/>
  <c r="H49" i="17"/>
  <c r="I49" i="17" s="1"/>
  <c r="F49" i="17"/>
  <c r="G49" i="17" s="1"/>
  <c r="D49" i="17"/>
  <c r="E49" i="17" s="1"/>
  <c r="B49" i="17"/>
  <c r="C49" i="17" s="1"/>
  <c r="I48" i="17"/>
  <c r="G48" i="17"/>
  <c r="E48" i="17"/>
  <c r="C48" i="17"/>
  <c r="I47" i="17"/>
  <c r="G47" i="17"/>
  <c r="E47" i="17"/>
  <c r="C47" i="17"/>
  <c r="I46" i="17"/>
  <c r="G46" i="17"/>
  <c r="E46" i="17"/>
  <c r="C46" i="17"/>
  <c r="H44" i="17"/>
  <c r="F44" i="17"/>
  <c r="F244" i="17" s="1"/>
  <c r="D44" i="17"/>
  <c r="B44" i="17"/>
  <c r="C44" i="17" s="1"/>
  <c r="I42" i="17"/>
  <c r="G42" i="17"/>
  <c r="E42" i="17"/>
  <c r="C42" i="17"/>
  <c r="I39" i="17"/>
  <c r="G39" i="17"/>
  <c r="E39" i="17"/>
  <c r="C39" i="17"/>
  <c r="I38" i="17"/>
  <c r="G38" i="17"/>
  <c r="E38" i="17"/>
  <c r="C38" i="17"/>
  <c r="I37" i="17"/>
  <c r="G37" i="17"/>
  <c r="E37" i="17"/>
  <c r="C37" i="17"/>
  <c r="I36" i="17"/>
  <c r="G36" i="17"/>
  <c r="E36" i="17"/>
  <c r="C36" i="17"/>
  <c r="I35" i="17"/>
  <c r="G35" i="17"/>
  <c r="E35" i="17"/>
  <c r="C35" i="17"/>
  <c r="I34" i="17"/>
  <c r="G34" i="17"/>
  <c r="E34" i="17"/>
  <c r="C34" i="17"/>
  <c r="I33" i="17"/>
  <c r="G33" i="17"/>
  <c r="E33" i="17"/>
  <c r="C33" i="17"/>
  <c r="I32" i="17"/>
  <c r="G32" i="17"/>
  <c r="E32" i="17"/>
  <c r="C32" i="17"/>
  <c r="I31" i="17"/>
  <c r="G31" i="17"/>
  <c r="E31" i="17"/>
  <c r="C31" i="17"/>
  <c r="I30" i="17"/>
  <c r="G30" i="17"/>
  <c r="E30" i="17"/>
  <c r="C30" i="17"/>
  <c r="I29" i="17"/>
  <c r="G29" i="17"/>
  <c r="E29" i="17"/>
  <c r="C29" i="17"/>
  <c r="I28" i="17"/>
  <c r="G28" i="17"/>
  <c r="E28" i="17"/>
  <c r="C28" i="17"/>
  <c r="H25" i="17"/>
  <c r="H243" i="17" s="1"/>
  <c r="F25" i="17"/>
  <c r="F243" i="17" s="1"/>
  <c r="D25" i="17"/>
  <c r="D243" i="17" s="1"/>
  <c r="B25" i="17"/>
  <c r="C25" i="17" s="1"/>
  <c r="I24" i="17"/>
  <c r="G24" i="17"/>
  <c r="E24" i="17"/>
  <c r="C24" i="17"/>
  <c r="I23" i="17"/>
  <c r="G23" i="17"/>
  <c r="E23" i="17"/>
  <c r="C23" i="17"/>
  <c r="I22" i="17"/>
  <c r="G22" i="17"/>
  <c r="E22" i="17"/>
  <c r="C22" i="17"/>
  <c r="I21" i="17"/>
  <c r="G21" i="17"/>
  <c r="E21" i="17"/>
  <c r="C21" i="17"/>
  <c r="I20" i="17"/>
  <c r="G20" i="17"/>
  <c r="E20" i="17"/>
  <c r="C20" i="17"/>
  <c r="I19" i="17"/>
  <c r="G19" i="17"/>
  <c r="E19" i="17"/>
  <c r="C19" i="17"/>
  <c r="H14" i="17"/>
  <c r="I14" i="17" s="1"/>
  <c r="F14" i="17"/>
  <c r="G14" i="17" s="1"/>
  <c r="D14" i="17"/>
  <c r="E14" i="17" s="1"/>
  <c r="B14" i="17"/>
  <c r="C14" i="17" s="1"/>
  <c r="I13" i="17"/>
  <c r="G13" i="17"/>
  <c r="E13" i="17"/>
  <c r="C13" i="17"/>
  <c r="B290" i="16"/>
  <c r="H286" i="16"/>
  <c r="H288" i="16" s="1"/>
  <c r="F286" i="16"/>
  <c r="F288" i="16" s="1"/>
  <c r="D286" i="16"/>
  <c r="D288" i="16" s="1"/>
  <c r="B286" i="16"/>
  <c r="B288" i="16" s="1"/>
  <c r="H278" i="16"/>
  <c r="H281" i="16" s="1"/>
  <c r="F278" i="16"/>
  <c r="F281" i="16" s="1"/>
  <c r="D278" i="16"/>
  <c r="D281" i="16" s="1"/>
  <c r="D282" i="16" s="1"/>
  <c r="B278" i="16"/>
  <c r="B281" i="16" s="1"/>
  <c r="H277" i="16"/>
  <c r="F277" i="16"/>
  <c r="D277" i="16"/>
  <c r="B277" i="16"/>
  <c r="H271" i="16"/>
  <c r="F271" i="16"/>
  <c r="D271" i="16"/>
  <c r="B271" i="16"/>
  <c r="H270" i="16"/>
  <c r="F270" i="16"/>
  <c r="D270" i="16"/>
  <c r="B270" i="16"/>
  <c r="H269" i="16"/>
  <c r="H272" i="16" s="1"/>
  <c r="F269" i="16"/>
  <c r="F272" i="16" s="1"/>
  <c r="D269" i="16"/>
  <c r="D272" i="16" s="1"/>
  <c r="B269" i="16"/>
  <c r="B272" i="16" s="1"/>
  <c r="H267" i="16"/>
  <c r="F267" i="16"/>
  <c r="D267" i="16"/>
  <c r="B267" i="16"/>
  <c r="H264" i="16"/>
  <c r="H268" i="16" s="1"/>
  <c r="F264" i="16"/>
  <c r="F268" i="16" s="1"/>
  <c r="D264" i="16"/>
  <c r="D268" i="16" s="1"/>
  <c r="B264" i="16"/>
  <c r="H258" i="16"/>
  <c r="F258" i="16"/>
  <c r="D258" i="16"/>
  <c r="B258" i="16"/>
  <c r="H257" i="16"/>
  <c r="F257" i="16"/>
  <c r="D257" i="16"/>
  <c r="B257" i="16"/>
  <c r="H256" i="16"/>
  <c r="H259" i="16" s="1"/>
  <c r="F256" i="16"/>
  <c r="F259" i="16" s="1"/>
  <c r="D256" i="16"/>
  <c r="D259" i="16" s="1"/>
  <c r="B256" i="16"/>
  <c r="B259" i="16" s="1"/>
  <c r="H253" i="16"/>
  <c r="H255" i="16" s="1"/>
  <c r="H252" i="16"/>
  <c r="F252" i="16"/>
  <c r="F253" i="16" s="1"/>
  <c r="F255" i="16" s="1"/>
  <c r="D252" i="16"/>
  <c r="D253" i="16" s="1"/>
  <c r="D255" i="16" s="1"/>
  <c r="B252" i="16"/>
  <c r="B253" i="16" s="1"/>
  <c r="B255" i="16" s="1"/>
  <c r="H246" i="16"/>
  <c r="F246" i="16"/>
  <c r="D246" i="16"/>
  <c r="B246" i="16"/>
  <c r="H245" i="16"/>
  <c r="F245" i="16"/>
  <c r="D245" i="16"/>
  <c r="B245" i="16"/>
  <c r="H242" i="16"/>
  <c r="F242" i="16"/>
  <c r="D242" i="16"/>
  <c r="B242" i="16"/>
  <c r="B234" i="16"/>
  <c r="B291" i="16" s="1"/>
  <c r="B229" i="16"/>
  <c r="H213" i="16"/>
  <c r="H215" i="16" s="1"/>
  <c r="H223" i="16" s="1"/>
  <c r="F213" i="16"/>
  <c r="F215" i="16" s="1"/>
  <c r="F223" i="16" s="1"/>
  <c r="D213" i="16"/>
  <c r="D215" i="16" s="1"/>
  <c r="D223" i="16" s="1"/>
  <c r="B213" i="16"/>
  <c r="B215" i="16" s="1"/>
  <c r="B223" i="16" s="1"/>
  <c r="H207" i="16"/>
  <c r="H209" i="16" s="1"/>
  <c r="H222" i="16" s="1"/>
  <c r="F207" i="16"/>
  <c r="F209" i="16" s="1"/>
  <c r="F222" i="16" s="1"/>
  <c r="D207" i="16"/>
  <c r="D209" i="16" s="1"/>
  <c r="D222" i="16" s="1"/>
  <c r="B207" i="16"/>
  <c r="B209" i="16" s="1"/>
  <c r="B222" i="16" s="1"/>
  <c r="H198" i="16"/>
  <c r="H200" i="16" s="1"/>
  <c r="H221" i="16" s="1"/>
  <c r="F198" i="16"/>
  <c r="F200" i="16" s="1"/>
  <c r="F221" i="16" s="1"/>
  <c r="D198" i="16"/>
  <c r="D200" i="16" s="1"/>
  <c r="D221" i="16" s="1"/>
  <c r="B198" i="16"/>
  <c r="B200" i="16" s="1"/>
  <c r="B221" i="16" s="1"/>
  <c r="B186" i="16"/>
  <c r="B220" i="16" s="1"/>
  <c r="H177" i="16"/>
  <c r="I177" i="16" s="1"/>
  <c r="F177" i="16"/>
  <c r="F186" i="16" s="1"/>
  <c r="D177" i="16"/>
  <c r="E177" i="16" s="1"/>
  <c r="C177" i="16"/>
  <c r="B177" i="16"/>
  <c r="B169" i="17" s="1"/>
  <c r="I176" i="16"/>
  <c r="G176" i="16"/>
  <c r="E176" i="16"/>
  <c r="C176" i="16"/>
  <c r="I175" i="16"/>
  <c r="G175" i="16"/>
  <c r="E175" i="16"/>
  <c r="C175" i="16"/>
  <c r="I174" i="16"/>
  <c r="G174" i="16"/>
  <c r="E174" i="16"/>
  <c r="C174" i="16"/>
  <c r="I173" i="16"/>
  <c r="G173" i="16"/>
  <c r="E173" i="16"/>
  <c r="C173" i="16"/>
  <c r="I172" i="16"/>
  <c r="G172" i="16"/>
  <c r="E172" i="16"/>
  <c r="C172" i="16"/>
  <c r="I171" i="16"/>
  <c r="G171" i="16"/>
  <c r="E171" i="16"/>
  <c r="C171" i="16"/>
  <c r="I170" i="16"/>
  <c r="G170" i="16"/>
  <c r="E170" i="16"/>
  <c r="C170" i="16"/>
  <c r="I169" i="16"/>
  <c r="G169" i="16"/>
  <c r="E169" i="16"/>
  <c r="C169" i="16"/>
  <c r="I166" i="16"/>
  <c r="G166" i="16"/>
  <c r="E166" i="16"/>
  <c r="C166" i="16"/>
  <c r="F165" i="16"/>
  <c r="F167" i="16" s="1"/>
  <c r="F166" i="17" s="1"/>
  <c r="H164" i="16"/>
  <c r="I164" i="16" s="1"/>
  <c r="F164" i="16"/>
  <c r="G164" i="16" s="1"/>
  <c r="D164" i="16"/>
  <c r="E164" i="16" s="1"/>
  <c r="B164" i="16"/>
  <c r="C164" i="16" s="1"/>
  <c r="I163" i="16"/>
  <c r="G163" i="16"/>
  <c r="E163" i="16"/>
  <c r="C163" i="16"/>
  <c r="I162" i="16"/>
  <c r="G162" i="16"/>
  <c r="E162" i="16"/>
  <c r="C162" i="16"/>
  <c r="I161" i="16"/>
  <c r="G161" i="16"/>
  <c r="E161" i="16"/>
  <c r="C161" i="16"/>
  <c r="I160" i="16"/>
  <c r="G160" i="16"/>
  <c r="E160" i="16"/>
  <c r="C160" i="16"/>
  <c r="H158" i="16"/>
  <c r="I158" i="16" s="1"/>
  <c r="F158" i="16"/>
  <c r="G158" i="16" s="1"/>
  <c r="D158" i="16"/>
  <c r="E158" i="16" s="1"/>
  <c r="C158" i="16"/>
  <c r="B158" i="16"/>
  <c r="B165" i="16" s="1"/>
  <c r="I157" i="16"/>
  <c r="G157" i="16"/>
  <c r="E157" i="16"/>
  <c r="C157" i="16"/>
  <c r="I156" i="16"/>
  <c r="G156" i="16"/>
  <c r="E156" i="16"/>
  <c r="C156" i="16"/>
  <c r="I155" i="16"/>
  <c r="G155" i="16"/>
  <c r="E155" i="16"/>
  <c r="C155" i="16"/>
  <c r="I154" i="16"/>
  <c r="G154" i="16"/>
  <c r="E154" i="16"/>
  <c r="C154" i="16"/>
  <c r="I150" i="16"/>
  <c r="G150" i="16"/>
  <c r="E150" i="16"/>
  <c r="C150" i="16"/>
  <c r="H148" i="16"/>
  <c r="I148" i="16" s="1"/>
  <c r="F148" i="16"/>
  <c r="G148" i="16" s="1"/>
  <c r="D148" i="16"/>
  <c r="E148" i="16" s="1"/>
  <c r="B148" i="16"/>
  <c r="C148" i="16" s="1"/>
  <c r="I146" i="16"/>
  <c r="G146" i="16"/>
  <c r="E146" i="16"/>
  <c r="C146" i="16"/>
  <c r="I145" i="16"/>
  <c r="G145" i="16"/>
  <c r="E145" i="16"/>
  <c r="C145" i="16"/>
  <c r="H143" i="16"/>
  <c r="I143" i="16" s="1"/>
  <c r="F143" i="16"/>
  <c r="G143" i="16" s="1"/>
  <c r="D143" i="16"/>
  <c r="E143" i="16" s="1"/>
  <c r="C143" i="16"/>
  <c r="B143" i="16"/>
  <c r="B149" i="16" s="1"/>
  <c r="I142" i="16"/>
  <c r="G142" i="16"/>
  <c r="E142" i="16"/>
  <c r="C142" i="16"/>
  <c r="I141" i="16"/>
  <c r="G141" i="16"/>
  <c r="E141" i="16"/>
  <c r="C141" i="16"/>
  <c r="I140" i="16"/>
  <c r="G140" i="16"/>
  <c r="E140" i="16"/>
  <c r="C140" i="16"/>
  <c r="I139" i="16"/>
  <c r="G139" i="16"/>
  <c r="E139" i="16"/>
  <c r="C139" i="16"/>
  <c r="I135" i="16"/>
  <c r="G135" i="16"/>
  <c r="E135" i="16"/>
  <c r="C135" i="16"/>
  <c r="H133" i="16"/>
  <c r="I133" i="16" s="1"/>
  <c r="F133" i="16"/>
  <c r="G133" i="16" s="1"/>
  <c r="D133" i="16"/>
  <c r="E133" i="16" s="1"/>
  <c r="B133" i="16"/>
  <c r="C133" i="16" s="1"/>
  <c r="I132" i="16"/>
  <c r="G132" i="16"/>
  <c r="E132" i="16"/>
  <c r="C132" i="16"/>
  <c r="I131" i="16"/>
  <c r="G131" i="16"/>
  <c r="E131" i="16"/>
  <c r="C131" i="16"/>
  <c r="I130" i="16"/>
  <c r="G130" i="16"/>
  <c r="E130" i="16"/>
  <c r="C130" i="16"/>
  <c r="I129" i="16"/>
  <c r="G129" i="16"/>
  <c r="E129" i="16"/>
  <c r="C129" i="16"/>
  <c r="H127" i="16"/>
  <c r="I127" i="16" s="1"/>
  <c r="F127" i="16"/>
  <c r="G127" i="16" s="1"/>
  <c r="D127" i="16"/>
  <c r="E127" i="16" s="1"/>
  <c r="C127" i="16"/>
  <c r="B127" i="16"/>
  <c r="I126" i="16"/>
  <c r="G126" i="16"/>
  <c r="E126" i="16"/>
  <c r="C126" i="16"/>
  <c r="I125" i="16"/>
  <c r="G125" i="16"/>
  <c r="E125" i="16"/>
  <c r="C125" i="16"/>
  <c r="I124" i="16"/>
  <c r="G124" i="16"/>
  <c r="E124" i="16"/>
  <c r="C124" i="16"/>
  <c r="I123" i="16"/>
  <c r="G123" i="16"/>
  <c r="E123" i="16"/>
  <c r="C123" i="16"/>
  <c r="I119" i="16"/>
  <c r="G119" i="16"/>
  <c r="E119" i="16"/>
  <c r="C119" i="16"/>
  <c r="H117" i="16"/>
  <c r="I117" i="16" s="1"/>
  <c r="G117" i="16"/>
  <c r="F117" i="16"/>
  <c r="D117" i="16"/>
  <c r="E117" i="16" s="1"/>
  <c r="B117" i="16"/>
  <c r="C117" i="16" s="1"/>
  <c r="I116" i="16"/>
  <c r="G116" i="16"/>
  <c r="E116" i="16"/>
  <c r="C116" i="16"/>
  <c r="I115" i="16"/>
  <c r="G115" i="16"/>
  <c r="E115" i="16"/>
  <c r="C115" i="16"/>
  <c r="I114" i="16"/>
  <c r="G114" i="16"/>
  <c r="E114" i="16"/>
  <c r="C114" i="16"/>
  <c r="I113" i="16"/>
  <c r="G113" i="16"/>
  <c r="E113" i="16"/>
  <c r="C113" i="16"/>
  <c r="I112" i="16"/>
  <c r="G112" i="16"/>
  <c r="E112" i="16"/>
  <c r="C112" i="16"/>
  <c r="H110" i="16"/>
  <c r="F110" i="16"/>
  <c r="G110" i="16" s="1"/>
  <c r="D110" i="16"/>
  <c r="C110" i="16"/>
  <c r="B110" i="16"/>
  <c r="I109" i="16"/>
  <c r="G109" i="16"/>
  <c r="E109" i="16"/>
  <c r="C109" i="16"/>
  <c r="I108" i="16"/>
  <c r="G108" i="16"/>
  <c r="E108" i="16"/>
  <c r="C108" i="16"/>
  <c r="I107" i="16"/>
  <c r="G107" i="16"/>
  <c r="E107" i="16"/>
  <c r="C107" i="16"/>
  <c r="I103" i="16"/>
  <c r="G103" i="16"/>
  <c r="E103" i="16"/>
  <c r="C103" i="16"/>
  <c r="H100" i="16"/>
  <c r="I100" i="16" s="1"/>
  <c r="F100" i="16"/>
  <c r="G100" i="16" s="1"/>
  <c r="D100" i="16"/>
  <c r="E100" i="16" s="1"/>
  <c r="B100" i="16"/>
  <c r="C100" i="16" s="1"/>
  <c r="I99" i="16"/>
  <c r="G99" i="16"/>
  <c r="E99" i="16"/>
  <c r="C99" i="16"/>
  <c r="I98" i="16"/>
  <c r="G98" i="16"/>
  <c r="E98" i="16"/>
  <c r="C98" i="16"/>
  <c r="I97" i="16"/>
  <c r="G97" i="16"/>
  <c r="E97" i="16"/>
  <c r="C97" i="16"/>
  <c r="I96" i="16"/>
  <c r="G96" i="16"/>
  <c r="E96" i="16"/>
  <c r="C96" i="16"/>
  <c r="I95" i="16"/>
  <c r="G95" i="16"/>
  <c r="E95" i="16"/>
  <c r="C95" i="16"/>
  <c r="I94" i="16"/>
  <c r="G94" i="16"/>
  <c r="E94" i="16"/>
  <c r="C94" i="16"/>
  <c r="I92" i="16"/>
  <c r="H92" i="16"/>
  <c r="F92" i="16"/>
  <c r="G92" i="16" s="1"/>
  <c r="E92" i="16"/>
  <c r="D92" i="16"/>
  <c r="B92" i="16"/>
  <c r="C92" i="16" s="1"/>
  <c r="I91" i="16"/>
  <c r="G91" i="16"/>
  <c r="E91" i="16"/>
  <c r="C91" i="16"/>
  <c r="I90" i="16"/>
  <c r="G90" i="16"/>
  <c r="E90" i="16"/>
  <c r="C90" i="16"/>
  <c r="I89" i="16"/>
  <c r="G89" i="16"/>
  <c r="E89" i="16"/>
  <c r="C89" i="16"/>
  <c r="H87" i="16"/>
  <c r="F87" i="16"/>
  <c r="F101" i="16" s="1"/>
  <c r="G101" i="16" s="1"/>
  <c r="D87" i="16"/>
  <c r="B87" i="16"/>
  <c r="B101" i="16" s="1"/>
  <c r="C101" i="16" s="1"/>
  <c r="I85" i="16"/>
  <c r="G85" i="16"/>
  <c r="E85" i="16"/>
  <c r="C85" i="16"/>
  <c r="I84" i="16"/>
  <c r="G84" i="16"/>
  <c r="E84" i="16"/>
  <c r="C84" i="16"/>
  <c r="I83" i="16"/>
  <c r="G83" i="16"/>
  <c r="E83" i="16"/>
  <c r="C83" i="16"/>
  <c r="I82" i="16"/>
  <c r="G82" i="16"/>
  <c r="E82" i="16"/>
  <c r="C82" i="16"/>
  <c r="I81" i="16"/>
  <c r="G81" i="16"/>
  <c r="E81" i="16"/>
  <c r="C81" i="16"/>
  <c r="I80" i="16"/>
  <c r="G80" i="16"/>
  <c r="E80" i="16"/>
  <c r="C80" i="16"/>
  <c r="I79" i="16"/>
  <c r="G79" i="16"/>
  <c r="E79" i="16"/>
  <c r="C79" i="16"/>
  <c r="I78" i="16"/>
  <c r="G78" i="16"/>
  <c r="E78" i="16"/>
  <c r="C78" i="16"/>
  <c r="I77" i="16"/>
  <c r="G77" i="16"/>
  <c r="E77" i="16"/>
  <c r="C77" i="16"/>
  <c r="I76" i="16"/>
  <c r="G76" i="16"/>
  <c r="E76" i="16"/>
  <c r="C76" i="16"/>
  <c r="I75" i="16"/>
  <c r="G75" i="16"/>
  <c r="E75" i="16"/>
  <c r="C75" i="16"/>
  <c r="I74" i="16"/>
  <c r="G74" i="16"/>
  <c r="E74" i="16"/>
  <c r="C74" i="16"/>
  <c r="I73" i="16"/>
  <c r="G73" i="16"/>
  <c r="E73" i="16"/>
  <c r="C73" i="16"/>
  <c r="I72" i="16"/>
  <c r="G72" i="16"/>
  <c r="E72" i="16"/>
  <c r="C72" i="16"/>
  <c r="I71" i="16"/>
  <c r="G71" i="16"/>
  <c r="E71" i="16"/>
  <c r="C71" i="16"/>
  <c r="I70" i="16"/>
  <c r="G70" i="16"/>
  <c r="E70" i="16"/>
  <c r="C70" i="16"/>
  <c r="I69" i="16"/>
  <c r="G69" i="16"/>
  <c r="E69" i="16"/>
  <c r="C69" i="16"/>
  <c r="H67" i="16"/>
  <c r="I67" i="16" s="1"/>
  <c r="F67" i="16"/>
  <c r="D67" i="16"/>
  <c r="E67" i="16" s="1"/>
  <c r="B67" i="16"/>
  <c r="I66" i="16"/>
  <c r="G66" i="16"/>
  <c r="E66" i="16"/>
  <c r="C66" i="16"/>
  <c r="I65" i="16"/>
  <c r="G65" i="16"/>
  <c r="E65" i="16"/>
  <c r="C65" i="16"/>
  <c r="I64" i="16"/>
  <c r="G64" i="16"/>
  <c r="E64" i="16"/>
  <c r="C64" i="16"/>
  <c r="I63" i="16"/>
  <c r="G63" i="16"/>
  <c r="E63" i="16"/>
  <c r="C63" i="16"/>
  <c r="I59" i="16"/>
  <c r="G59" i="16"/>
  <c r="E59" i="16"/>
  <c r="C59" i="16"/>
  <c r="I56" i="16"/>
  <c r="H56" i="16"/>
  <c r="F56" i="16"/>
  <c r="G56" i="16" s="1"/>
  <c r="E56" i="16"/>
  <c r="D56" i="16"/>
  <c r="B56" i="16"/>
  <c r="C56" i="16" s="1"/>
  <c r="I55" i="16"/>
  <c r="G55" i="16"/>
  <c r="E55" i="16"/>
  <c r="C55" i="16"/>
  <c r="I54" i="16"/>
  <c r="G54" i="16"/>
  <c r="E54" i="16"/>
  <c r="C54" i="16"/>
  <c r="I53" i="16"/>
  <c r="G53" i="16"/>
  <c r="E53" i="16"/>
  <c r="C53" i="16"/>
  <c r="I52" i="16"/>
  <c r="G52" i="16"/>
  <c r="E52" i="16"/>
  <c r="C52" i="16"/>
  <c r="I51" i="16"/>
  <c r="G51" i="16"/>
  <c r="E51" i="16"/>
  <c r="C51" i="16"/>
  <c r="I49" i="16"/>
  <c r="H49" i="16"/>
  <c r="F49" i="16"/>
  <c r="G49" i="16" s="1"/>
  <c r="E49" i="16"/>
  <c r="D49" i="16"/>
  <c r="B49" i="16"/>
  <c r="C49" i="16" s="1"/>
  <c r="I48" i="16"/>
  <c r="G48" i="16"/>
  <c r="E48" i="16"/>
  <c r="C48" i="16"/>
  <c r="I47" i="16"/>
  <c r="G47" i="16"/>
  <c r="E47" i="16"/>
  <c r="C47" i="16"/>
  <c r="I46" i="16"/>
  <c r="G46" i="16"/>
  <c r="E46" i="16"/>
  <c r="C46" i="16"/>
  <c r="H44" i="16"/>
  <c r="F44" i="16"/>
  <c r="D44" i="16"/>
  <c r="D57" i="16" s="1"/>
  <c r="E57" i="16" s="1"/>
  <c r="B44" i="16"/>
  <c r="B244" i="16" s="1"/>
  <c r="I42" i="16"/>
  <c r="G42" i="16"/>
  <c r="E42" i="16"/>
  <c r="C42" i="16"/>
  <c r="I41" i="16"/>
  <c r="G41" i="16"/>
  <c r="E41" i="16"/>
  <c r="C41" i="16"/>
  <c r="I40" i="16"/>
  <c r="G40" i="16"/>
  <c r="E40" i="16"/>
  <c r="C40" i="16"/>
  <c r="I39" i="16"/>
  <c r="G39" i="16"/>
  <c r="E39" i="16"/>
  <c r="C39" i="16"/>
  <c r="I38" i="16"/>
  <c r="G38" i="16"/>
  <c r="E38" i="16"/>
  <c r="C38" i="16"/>
  <c r="I37" i="16"/>
  <c r="G37" i="16"/>
  <c r="E37" i="16"/>
  <c r="C37" i="16"/>
  <c r="I36" i="16"/>
  <c r="G36" i="16"/>
  <c r="E36" i="16"/>
  <c r="C36" i="16"/>
  <c r="I35" i="16"/>
  <c r="G35" i="16"/>
  <c r="E35" i="16"/>
  <c r="C35" i="16"/>
  <c r="I34" i="16"/>
  <c r="G34" i="16"/>
  <c r="E34" i="16"/>
  <c r="C34" i="16"/>
  <c r="I33" i="16"/>
  <c r="G33" i="16"/>
  <c r="E33" i="16"/>
  <c r="C33" i="16"/>
  <c r="I32" i="16"/>
  <c r="G32" i="16"/>
  <c r="E32" i="16"/>
  <c r="C32" i="16"/>
  <c r="I31" i="16"/>
  <c r="G31" i="16"/>
  <c r="E31" i="16"/>
  <c r="C31" i="16"/>
  <c r="I30" i="16"/>
  <c r="G30" i="16"/>
  <c r="E30" i="16"/>
  <c r="C30" i="16"/>
  <c r="I29" i="16"/>
  <c r="G29" i="16"/>
  <c r="E29" i="16"/>
  <c r="C29" i="16"/>
  <c r="I28" i="16"/>
  <c r="G28" i="16"/>
  <c r="E28" i="16"/>
  <c r="C28" i="16"/>
  <c r="I27" i="16"/>
  <c r="G27" i="16"/>
  <c r="E27" i="16"/>
  <c r="C27" i="16"/>
  <c r="H25" i="16"/>
  <c r="H243" i="16" s="1"/>
  <c r="F25" i="16"/>
  <c r="F243" i="16" s="1"/>
  <c r="D25" i="16"/>
  <c r="D243" i="16" s="1"/>
  <c r="B25" i="16"/>
  <c r="B243" i="16" s="1"/>
  <c r="I24" i="16"/>
  <c r="G24" i="16"/>
  <c r="E24" i="16"/>
  <c r="C24" i="16"/>
  <c r="I23" i="16"/>
  <c r="G23" i="16"/>
  <c r="E23" i="16"/>
  <c r="C23" i="16"/>
  <c r="I22" i="16"/>
  <c r="G22" i="16"/>
  <c r="E22" i="16"/>
  <c r="C22" i="16"/>
  <c r="I21" i="16"/>
  <c r="G21" i="16"/>
  <c r="E21" i="16"/>
  <c r="C21" i="16"/>
  <c r="I20" i="16"/>
  <c r="G20" i="16"/>
  <c r="E20" i="16"/>
  <c r="C20" i="16"/>
  <c r="I19" i="16"/>
  <c r="G19" i="16"/>
  <c r="E19" i="16"/>
  <c r="C19" i="16"/>
  <c r="H14" i="16"/>
  <c r="I14" i="16" s="1"/>
  <c r="F14" i="16"/>
  <c r="G14" i="16" s="1"/>
  <c r="D14" i="16"/>
  <c r="E14" i="16" s="1"/>
  <c r="B14" i="16"/>
  <c r="C14" i="16" s="1"/>
  <c r="I13" i="16"/>
  <c r="G13" i="16"/>
  <c r="E13" i="16"/>
  <c r="C13" i="16"/>
  <c r="H183" i="30" l="1"/>
  <c r="I183" i="30" s="1"/>
  <c r="I136" i="30"/>
  <c r="I58" i="30"/>
  <c r="H60" i="30"/>
  <c r="G167" i="30"/>
  <c r="F185" i="30"/>
  <c r="G185" i="30" s="1"/>
  <c r="E118" i="30"/>
  <c r="D120" i="30"/>
  <c r="F60" i="30"/>
  <c r="G58" i="30"/>
  <c r="G149" i="30"/>
  <c r="F151" i="30"/>
  <c r="G134" i="30"/>
  <c r="F136" i="30"/>
  <c r="C149" i="30"/>
  <c r="B151" i="30"/>
  <c r="F220" i="30"/>
  <c r="G186" i="30"/>
  <c r="C177" i="30"/>
  <c r="B186" i="30"/>
  <c r="C134" i="30"/>
  <c r="B136" i="30"/>
  <c r="I118" i="30"/>
  <c r="H120" i="30"/>
  <c r="I102" i="30"/>
  <c r="H104" i="30"/>
  <c r="B182" i="30"/>
  <c r="C120" i="30"/>
  <c r="D183" i="30"/>
  <c r="E183" i="30" s="1"/>
  <c r="E136" i="30"/>
  <c r="C165" i="30"/>
  <c r="B167" i="30"/>
  <c r="D102" i="30"/>
  <c r="D58" i="30"/>
  <c r="F104" i="30"/>
  <c r="G102" i="30"/>
  <c r="B60" i="30"/>
  <c r="C58" i="30"/>
  <c r="G120" i="30"/>
  <c r="F182" i="30"/>
  <c r="C104" i="30"/>
  <c r="B180" i="30"/>
  <c r="C149" i="29"/>
  <c r="B151" i="29"/>
  <c r="G177" i="29"/>
  <c r="F186" i="29"/>
  <c r="G149" i="29"/>
  <c r="F151" i="29"/>
  <c r="C118" i="29"/>
  <c r="B120" i="29"/>
  <c r="I120" i="29"/>
  <c r="H182" i="29"/>
  <c r="E120" i="29"/>
  <c r="D182" i="29"/>
  <c r="G165" i="29"/>
  <c r="F167" i="29"/>
  <c r="C134" i="29"/>
  <c r="B136" i="29"/>
  <c r="C186" i="29"/>
  <c r="B220" i="29"/>
  <c r="D220" i="29"/>
  <c r="E186" i="29"/>
  <c r="E134" i="29"/>
  <c r="D136" i="29"/>
  <c r="F102" i="29"/>
  <c r="F58" i="29"/>
  <c r="H220" i="29"/>
  <c r="I186" i="29"/>
  <c r="H183" i="29"/>
  <c r="I183" i="29" s="1"/>
  <c r="I136" i="29"/>
  <c r="E104" i="29"/>
  <c r="D180" i="29"/>
  <c r="G118" i="29"/>
  <c r="F120" i="29"/>
  <c r="H60" i="29"/>
  <c r="I58" i="29"/>
  <c r="E151" i="29"/>
  <c r="D184" i="29"/>
  <c r="E184" i="29" s="1"/>
  <c r="G134" i="29"/>
  <c r="F136" i="29"/>
  <c r="I149" i="29"/>
  <c r="H151" i="29"/>
  <c r="C165" i="29"/>
  <c r="B167" i="29"/>
  <c r="E165" i="29"/>
  <c r="D167" i="29"/>
  <c r="B102" i="29"/>
  <c r="B58" i="29"/>
  <c r="H185" i="29"/>
  <c r="I185" i="29" s="1"/>
  <c r="I167" i="29"/>
  <c r="H104" i="29"/>
  <c r="I102" i="29"/>
  <c r="D58" i="29"/>
  <c r="H184" i="27"/>
  <c r="I184" i="27" s="1"/>
  <c r="I151" i="27"/>
  <c r="H186" i="27"/>
  <c r="I177" i="27"/>
  <c r="C177" i="27"/>
  <c r="B186" i="27"/>
  <c r="G149" i="27"/>
  <c r="F151" i="27"/>
  <c r="H104" i="27"/>
  <c r="I102" i="27"/>
  <c r="B182" i="27"/>
  <c r="C120" i="27"/>
  <c r="G177" i="27"/>
  <c r="F186" i="27"/>
  <c r="G58" i="27"/>
  <c r="F60" i="27"/>
  <c r="C134" i="27"/>
  <c r="B136" i="27"/>
  <c r="H120" i="27"/>
  <c r="I118" i="27"/>
  <c r="C58" i="27"/>
  <c r="B60" i="27"/>
  <c r="G165" i="27"/>
  <c r="F167" i="27"/>
  <c r="C149" i="27"/>
  <c r="B151" i="27"/>
  <c r="G134" i="27"/>
  <c r="F136" i="27"/>
  <c r="D182" i="27"/>
  <c r="E120" i="27"/>
  <c r="G120" i="27"/>
  <c r="F182" i="27"/>
  <c r="D60" i="27"/>
  <c r="E58" i="27"/>
  <c r="B180" i="27"/>
  <c r="C104" i="27"/>
  <c r="C165" i="27"/>
  <c r="B167" i="27"/>
  <c r="E134" i="27"/>
  <c r="D136" i="27"/>
  <c r="H58" i="27"/>
  <c r="I134" i="27"/>
  <c r="H136" i="27"/>
  <c r="G102" i="27"/>
  <c r="F104" i="27"/>
  <c r="D104" i="27"/>
  <c r="E102" i="27"/>
  <c r="H182" i="26"/>
  <c r="I120" i="26"/>
  <c r="H185" i="26"/>
  <c r="I185" i="26" s="1"/>
  <c r="I167" i="26"/>
  <c r="H183" i="26"/>
  <c r="I183" i="26" s="1"/>
  <c r="I136" i="26"/>
  <c r="H186" i="26"/>
  <c r="I177" i="26"/>
  <c r="H180" i="26"/>
  <c r="I104" i="26"/>
  <c r="F184" i="26"/>
  <c r="G184" i="26" s="1"/>
  <c r="G151" i="26"/>
  <c r="B184" i="26"/>
  <c r="C184" i="26" s="1"/>
  <c r="C151" i="26"/>
  <c r="F183" i="26"/>
  <c r="G183" i="26" s="1"/>
  <c r="G136" i="26"/>
  <c r="F217" i="26"/>
  <c r="G179" i="26"/>
  <c r="H60" i="26"/>
  <c r="I58" i="26"/>
  <c r="B60" i="26"/>
  <c r="C58" i="26"/>
  <c r="F220" i="26"/>
  <c r="G186" i="26"/>
  <c r="F182" i="26"/>
  <c r="G120" i="26"/>
  <c r="F180" i="26"/>
  <c r="G104" i="26"/>
  <c r="C136" i="26"/>
  <c r="B183" i="26"/>
  <c r="C183" i="26" s="1"/>
  <c r="B220" i="26"/>
  <c r="C186" i="26"/>
  <c r="B182" i="26"/>
  <c r="C120" i="26"/>
  <c r="C102" i="26"/>
  <c r="B104" i="26"/>
  <c r="G167" i="26"/>
  <c r="F185" i="26"/>
  <c r="G185" i="26" s="1"/>
  <c r="C167" i="26"/>
  <c r="B185" i="26"/>
  <c r="C185" i="26" s="1"/>
  <c r="B260" i="16"/>
  <c r="C260" i="16" s="1"/>
  <c r="F282" i="17"/>
  <c r="H282" i="17"/>
  <c r="D282" i="17"/>
  <c r="F248" i="17"/>
  <c r="H244" i="17"/>
  <c r="H248" i="17" s="1"/>
  <c r="H249" i="17" s="1"/>
  <c r="D244" i="17"/>
  <c r="D248" i="17" s="1"/>
  <c r="D249" i="17" s="1"/>
  <c r="D102" i="17"/>
  <c r="E102" i="17" s="1"/>
  <c r="H102" i="17"/>
  <c r="B268" i="16"/>
  <c r="B273" i="16" s="1"/>
  <c r="F169" i="17"/>
  <c r="D169" i="17"/>
  <c r="F149" i="16"/>
  <c r="G149" i="16" s="1"/>
  <c r="B282" i="16"/>
  <c r="C282" i="16" s="1"/>
  <c r="B134" i="16"/>
  <c r="F134" i="16"/>
  <c r="G134" i="16" s="1"/>
  <c r="B118" i="16"/>
  <c r="F118" i="16"/>
  <c r="F120" i="16" s="1"/>
  <c r="F119" i="17" s="1"/>
  <c r="H101" i="16"/>
  <c r="D101" i="16"/>
  <c r="E101" i="16" s="1"/>
  <c r="F102" i="16"/>
  <c r="E87" i="16"/>
  <c r="I101" i="16"/>
  <c r="H102" i="16"/>
  <c r="I102" i="16" s="1"/>
  <c r="H244" i="16"/>
  <c r="H248" i="16" s="1"/>
  <c r="H249" i="16" s="1"/>
  <c r="I87" i="16"/>
  <c r="F244" i="16"/>
  <c r="F248" i="16" s="1"/>
  <c r="F249" i="16" s="1"/>
  <c r="I44" i="16"/>
  <c r="D244" i="16"/>
  <c r="D248" i="16" s="1"/>
  <c r="D249" i="16" s="1"/>
  <c r="E44" i="16"/>
  <c r="I25" i="16"/>
  <c r="E25" i="16"/>
  <c r="F268" i="17"/>
  <c r="D255" i="17"/>
  <c r="H268" i="17"/>
  <c r="B255" i="17"/>
  <c r="B268" i="17"/>
  <c r="E118" i="17"/>
  <c r="I102" i="17"/>
  <c r="I118" i="17"/>
  <c r="E149" i="17"/>
  <c r="E25" i="17"/>
  <c r="I25" i="17"/>
  <c r="E44" i="17"/>
  <c r="I44" i="17"/>
  <c r="E67" i="17"/>
  <c r="I67" i="17"/>
  <c r="E87" i="17"/>
  <c r="I87" i="17"/>
  <c r="E110" i="17"/>
  <c r="I110" i="17"/>
  <c r="B134" i="17"/>
  <c r="H134" i="17"/>
  <c r="E143" i="17"/>
  <c r="B243" i="17"/>
  <c r="D57" i="17"/>
  <c r="E57" i="17" s="1"/>
  <c r="H57" i="17"/>
  <c r="I57" i="17" s="1"/>
  <c r="B57" i="17"/>
  <c r="C57" i="17" s="1"/>
  <c r="F57" i="17"/>
  <c r="G57" i="17" s="1"/>
  <c r="B101" i="17"/>
  <c r="C101" i="17" s="1"/>
  <c r="F101" i="17"/>
  <c r="G101" i="17" s="1"/>
  <c r="B118" i="17"/>
  <c r="F118" i="17"/>
  <c r="D134" i="17"/>
  <c r="F149" i="17"/>
  <c r="B244" i="17"/>
  <c r="G25" i="17"/>
  <c r="G44" i="17"/>
  <c r="H149" i="17"/>
  <c r="B149" i="17"/>
  <c r="I165" i="17"/>
  <c r="F249" i="17"/>
  <c r="D268" i="17"/>
  <c r="B282" i="17"/>
  <c r="F134" i="17"/>
  <c r="B165" i="17"/>
  <c r="F165" i="17"/>
  <c r="F104" i="16"/>
  <c r="F103" i="17" s="1"/>
  <c r="G102" i="16"/>
  <c r="C165" i="16"/>
  <c r="B167" i="16"/>
  <c r="C118" i="16"/>
  <c r="B120" i="16"/>
  <c r="B119" i="17" s="1"/>
  <c r="B248" i="16"/>
  <c r="B249" i="16" s="1"/>
  <c r="C249" i="16" s="1"/>
  <c r="B102" i="16"/>
  <c r="F182" i="16"/>
  <c r="G120" i="16"/>
  <c r="C149" i="16"/>
  <c r="B151" i="16"/>
  <c r="B150" i="17" s="1"/>
  <c r="C134" i="16"/>
  <c r="B136" i="16"/>
  <c r="B135" i="17" s="1"/>
  <c r="F185" i="16"/>
  <c r="G185" i="16" s="1"/>
  <c r="G167" i="16"/>
  <c r="F220" i="16"/>
  <c r="G186" i="16"/>
  <c r="B57" i="16"/>
  <c r="C57" i="16" s="1"/>
  <c r="F136" i="16"/>
  <c r="F135" i="17" s="1"/>
  <c r="F151" i="16"/>
  <c r="F150" i="17" s="1"/>
  <c r="C25" i="16"/>
  <c r="G25" i="16"/>
  <c r="C44" i="16"/>
  <c r="G44" i="16"/>
  <c r="C67" i="16"/>
  <c r="G67" i="16"/>
  <c r="C87" i="16"/>
  <c r="G87" i="16"/>
  <c r="G118" i="16"/>
  <c r="G165" i="16"/>
  <c r="C186" i="16"/>
  <c r="E110" i="16"/>
  <c r="D118" i="16"/>
  <c r="H282" i="16"/>
  <c r="H57" i="16"/>
  <c r="I57" i="16" s="1"/>
  <c r="D58" i="16"/>
  <c r="G177" i="16"/>
  <c r="F57" i="16"/>
  <c r="G57" i="16" s="1"/>
  <c r="I110" i="16"/>
  <c r="H118" i="16"/>
  <c r="F282" i="16"/>
  <c r="B292" i="16"/>
  <c r="D134" i="16"/>
  <c r="H134" i="16"/>
  <c r="D149" i="16"/>
  <c r="H149" i="16"/>
  <c r="D165" i="16"/>
  <c r="H165" i="16"/>
  <c r="D186" i="16"/>
  <c r="H186" i="16"/>
  <c r="C167" i="30" l="1"/>
  <c r="B185" i="30"/>
  <c r="C185" i="30" s="1"/>
  <c r="F180" i="30"/>
  <c r="G104" i="30"/>
  <c r="C182" i="30"/>
  <c r="G182" i="30"/>
  <c r="C186" i="30"/>
  <c r="B220" i="30"/>
  <c r="C151" i="30"/>
  <c r="B184" i="30"/>
  <c r="C184" i="30" s="1"/>
  <c r="G151" i="30"/>
  <c r="F184" i="30"/>
  <c r="G184" i="30" s="1"/>
  <c r="H179" i="30"/>
  <c r="I60" i="30"/>
  <c r="C180" i="30"/>
  <c r="B218" i="30"/>
  <c r="E58" i="30"/>
  <c r="D60" i="30"/>
  <c r="H180" i="30"/>
  <c r="I104" i="30"/>
  <c r="C136" i="30"/>
  <c r="B183" i="30"/>
  <c r="C183" i="30" s="1"/>
  <c r="G136" i="30"/>
  <c r="F183" i="30"/>
  <c r="G183" i="30" s="1"/>
  <c r="H182" i="30"/>
  <c r="I120" i="30"/>
  <c r="D182" i="30"/>
  <c r="E120" i="30"/>
  <c r="B179" i="30"/>
  <c r="C60" i="30"/>
  <c r="E102" i="30"/>
  <c r="D104" i="30"/>
  <c r="G60" i="30"/>
  <c r="F179" i="30"/>
  <c r="D185" i="29"/>
  <c r="E185" i="29" s="1"/>
  <c r="E167" i="29"/>
  <c r="I151" i="29"/>
  <c r="H184" i="29"/>
  <c r="I184" i="29" s="1"/>
  <c r="G120" i="29"/>
  <c r="F182" i="29"/>
  <c r="G58" i="29"/>
  <c r="F60" i="29"/>
  <c r="C136" i="29"/>
  <c r="B183" i="29"/>
  <c r="C183" i="29" s="1"/>
  <c r="E182" i="29"/>
  <c r="C120" i="29"/>
  <c r="B182" i="29"/>
  <c r="G186" i="29"/>
  <c r="F220" i="29"/>
  <c r="D60" i="29"/>
  <c r="E58" i="29"/>
  <c r="G102" i="29"/>
  <c r="F104" i="29"/>
  <c r="C58" i="29"/>
  <c r="B60" i="29"/>
  <c r="C167" i="29"/>
  <c r="B185" i="29"/>
  <c r="C185" i="29" s="1"/>
  <c r="G136" i="29"/>
  <c r="F183" i="29"/>
  <c r="G183" i="29" s="1"/>
  <c r="D218" i="29"/>
  <c r="E180" i="29"/>
  <c r="D183" i="29"/>
  <c r="E183" i="29" s="1"/>
  <c r="E136" i="29"/>
  <c r="G167" i="29"/>
  <c r="F185" i="29"/>
  <c r="G185" i="29" s="1"/>
  <c r="I182" i="29"/>
  <c r="G151" i="29"/>
  <c r="F184" i="29"/>
  <c r="G184" i="29" s="1"/>
  <c r="C151" i="29"/>
  <c r="B184" i="29"/>
  <c r="C184" i="29" s="1"/>
  <c r="H180" i="29"/>
  <c r="I104" i="29"/>
  <c r="C102" i="29"/>
  <c r="B104" i="29"/>
  <c r="H179" i="29"/>
  <c r="I60" i="29"/>
  <c r="H220" i="27"/>
  <c r="I186" i="27"/>
  <c r="D183" i="27"/>
  <c r="E183" i="27" s="1"/>
  <c r="E136" i="27"/>
  <c r="G182" i="27"/>
  <c r="D180" i="27"/>
  <c r="E104" i="27"/>
  <c r="C167" i="27"/>
  <c r="B185" i="27"/>
  <c r="C185" i="27" s="1"/>
  <c r="C151" i="27"/>
  <c r="B184" i="27"/>
  <c r="C184" i="27" s="1"/>
  <c r="B179" i="27"/>
  <c r="C60" i="27"/>
  <c r="C136" i="27"/>
  <c r="B183" i="27"/>
  <c r="C183" i="27" s="1"/>
  <c r="F220" i="27"/>
  <c r="G186" i="27"/>
  <c r="C186" i="27"/>
  <c r="B220" i="27"/>
  <c r="G136" i="27"/>
  <c r="F183" i="27"/>
  <c r="G183" i="27" s="1"/>
  <c r="G167" i="27"/>
  <c r="F185" i="27"/>
  <c r="G185" i="27" s="1"/>
  <c r="F179" i="27"/>
  <c r="G60" i="27"/>
  <c r="G151" i="27"/>
  <c r="F184" i="27"/>
  <c r="G184" i="27" s="1"/>
  <c r="H183" i="27"/>
  <c r="I183" i="27" s="1"/>
  <c r="I136" i="27"/>
  <c r="C180" i="27"/>
  <c r="B218" i="27"/>
  <c r="H182" i="27"/>
  <c r="I120" i="27"/>
  <c r="C182" i="27"/>
  <c r="F180" i="27"/>
  <c r="G104" i="27"/>
  <c r="H60" i="27"/>
  <c r="I58" i="27"/>
  <c r="D179" i="27"/>
  <c r="E60" i="27"/>
  <c r="E182" i="27"/>
  <c r="H180" i="27"/>
  <c r="I104" i="27"/>
  <c r="H220" i="26"/>
  <c r="I186" i="26"/>
  <c r="H218" i="26"/>
  <c r="I180" i="26"/>
  <c r="H219" i="26"/>
  <c r="I182" i="26"/>
  <c r="B219" i="26"/>
  <c r="C182" i="26"/>
  <c r="C60" i="26"/>
  <c r="B179" i="26"/>
  <c r="B180" i="26"/>
  <c r="C104" i="26"/>
  <c r="H179" i="26"/>
  <c r="I60" i="26"/>
  <c r="F219" i="26"/>
  <c r="G182" i="26"/>
  <c r="F218" i="26"/>
  <c r="G180" i="26"/>
  <c r="F181" i="26"/>
  <c r="D102" i="16"/>
  <c r="E102" i="16" s="1"/>
  <c r="F58" i="17"/>
  <c r="G58" i="17" s="1"/>
  <c r="D58" i="17"/>
  <c r="F102" i="17"/>
  <c r="G102" i="17" s="1"/>
  <c r="B248" i="17"/>
  <c r="B249" i="17" s="1"/>
  <c r="C249" i="17" s="1"/>
  <c r="B102" i="17"/>
  <c r="B58" i="17"/>
  <c r="H104" i="16"/>
  <c r="H103" i="17" s="1"/>
  <c r="F58" i="16"/>
  <c r="B58" i="16"/>
  <c r="H58" i="16"/>
  <c r="G134" i="17"/>
  <c r="C149" i="17"/>
  <c r="G118" i="17"/>
  <c r="E134" i="17"/>
  <c r="C102" i="17"/>
  <c r="C58" i="17"/>
  <c r="E58" i="17"/>
  <c r="G165" i="17"/>
  <c r="I149" i="17"/>
  <c r="C118" i="17"/>
  <c r="I134" i="17"/>
  <c r="C165" i="17"/>
  <c r="G149" i="17"/>
  <c r="H58" i="17"/>
  <c r="C134" i="17"/>
  <c r="F183" i="16"/>
  <c r="G183" i="16" s="1"/>
  <c r="G136" i="16"/>
  <c r="D104" i="16"/>
  <c r="D103" i="17" s="1"/>
  <c r="E165" i="16"/>
  <c r="D167" i="16"/>
  <c r="D166" i="17" s="1"/>
  <c r="E134" i="16"/>
  <c r="D136" i="16"/>
  <c r="D135" i="17" s="1"/>
  <c r="E58" i="16"/>
  <c r="D60" i="16"/>
  <c r="D59" i="17" s="1"/>
  <c r="E118" i="16"/>
  <c r="D120" i="16"/>
  <c r="D119" i="17" s="1"/>
  <c r="C58" i="16"/>
  <c r="B60" i="16"/>
  <c r="B59" i="17" s="1"/>
  <c r="G182" i="16"/>
  <c r="I134" i="16"/>
  <c r="H136" i="16"/>
  <c r="H135" i="17" s="1"/>
  <c r="F60" i="16"/>
  <c r="F59" i="17" s="1"/>
  <c r="G58" i="16"/>
  <c r="C120" i="16"/>
  <c r="B182" i="16"/>
  <c r="H220" i="16"/>
  <c r="I186" i="16"/>
  <c r="I149" i="16"/>
  <c r="H151" i="16"/>
  <c r="H150" i="17" s="1"/>
  <c r="I118" i="16"/>
  <c r="H120" i="16"/>
  <c r="H119" i="17" s="1"/>
  <c r="I104" i="16"/>
  <c r="C151" i="16"/>
  <c r="B184" i="16"/>
  <c r="C184" i="16" s="1"/>
  <c r="C102" i="16"/>
  <c r="B104" i="16"/>
  <c r="B103" i="17" s="1"/>
  <c r="C167" i="16"/>
  <c r="B185" i="16"/>
  <c r="C185" i="16" s="1"/>
  <c r="I165" i="16"/>
  <c r="H167" i="16"/>
  <c r="H166" i="17" s="1"/>
  <c r="I58" i="16"/>
  <c r="H60" i="16"/>
  <c r="H59" i="17" s="1"/>
  <c r="E186" i="16"/>
  <c r="D220" i="16"/>
  <c r="E149" i="16"/>
  <c r="D151" i="16"/>
  <c r="D150" i="17" s="1"/>
  <c r="F184" i="16"/>
  <c r="G184" i="16" s="1"/>
  <c r="G151" i="16"/>
  <c r="C136" i="16"/>
  <c r="B183" i="16"/>
  <c r="C183" i="16" s="1"/>
  <c r="F180" i="16"/>
  <c r="G104" i="16"/>
  <c r="C179" i="30" l="1"/>
  <c r="B181" i="30"/>
  <c r="B217" i="30"/>
  <c r="H219" i="30"/>
  <c r="I182" i="30"/>
  <c r="H181" i="30"/>
  <c r="H217" i="30"/>
  <c r="I179" i="30"/>
  <c r="F219" i="30"/>
  <c r="F218" i="30"/>
  <c r="G180" i="30"/>
  <c r="F217" i="30"/>
  <c r="F224" i="30" s="1"/>
  <c r="G179" i="30"/>
  <c r="F181" i="30"/>
  <c r="D179" i="30"/>
  <c r="E60" i="30"/>
  <c r="D180" i="30"/>
  <c r="E104" i="30"/>
  <c r="B219" i="30"/>
  <c r="D219" i="30"/>
  <c r="E182" i="30"/>
  <c r="H218" i="30"/>
  <c r="I180" i="30"/>
  <c r="F180" i="29"/>
  <c r="G104" i="29"/>
  <c r="G60" i="29"/>
  <c r="F179" i="29"/>
  <c r="H217" i="29"/>
  <c r="I179" i="29"/>
  <c r="H181" i="29"/>
  <c r="H218" i="29"/>
  <c r="I180" i="29"/>
  <c r="D219" i="29"/>
  <c r="B180" i="29"/>
  <c r="C104" i="29"/>
  <c r="B179" i="29"/>
  <c r="C60" i="29"/>
  <c r="C182" i="29"/>
  <c r="B219" i="29"/>
  <c r="G182" i="29"/>
  <c r="F219" i="29"/>
  <c r="H219" i="29"/>
  <c r="D179" i="29"/>
  <c r="E60" i="29"/>
  <c r="D219" i="27"/>
  <c r="I180" i="27"/>
  <c r="H218" i="27"/>
  <c r="D181" i="27"/>
  <c r="D217" i="27"/>
  <c r="E179" i="27"/>
  <c r="F218" i="27"/>
  <c r="G180" i="27"/>
  <c r="H219" i="27"/>
  <c r="I182" i="27"/>
  <c r="F217" i="27"/>
  <c r="G179" i="27"/>
  <c r="F181" i="27"/>
  <c r="C179" i="27"/>
  <c r="B217" i="27"/>
  <c r="B181" i="27"/>
  <c r="F219" i="27"/>
  <c r="B219" i="27"/>
  <c r="H179" i="27"/>
  <c r="I60" i="27"/>
  <c r="D218" i="27"/>
  <c r="E180" i="27"/>
  <c r="F224" i="26"/>
  <c r="C179" i="26"/>
  <c r="B181" i="26"/>
  <c r="B217" i="26"/>
  <c r="G181" i="26"/>
  <c r="F187" i="26"/>
  <c r="G187" i="26" s="1"/>
  <c r="H181" i="26"/>
  <c r="H217" i="26"/>
  <c r="H224" i="26" s="1"/>
  <c r="I179" i="26"/>
  <c r="B218" i="26"/>
  <c r="C180" i="26"/>
  <c r="H180" i="16"/>
  <c r="I58" i="17"/>
  <c r="E151" i="16"/>
  <c r="D184" i="16"/>
  <c r="E184" i="16" s="1"/>
  <c r="E136" i="16"/>
  <c r="D183" i="16"/>
  <c r="E183" i="16" s="1"/>
  <c r="F179" i="16"/>
  <c r="G60" i="16"/>
  <c r="F219" i="16"/>
  <c r="E120" i="16"/>
  <c r="D182" i="16"/>
  <c r="E104" i="16"/>
  <c r="D180" i="16"/>
  <c r="I167" i="16"/>
  <c r="H185" i="16"/>
  <c r="I185" i="16" s="1"/>
  <c r="C104" i="16"/>
  <c r="B180" i="16"/>
  <c r="H218" i="16"/>
  <c r="I180" i="16"/>
  <c r="I151" i="16"/>
  <c r="H184" i="16"/>
  <c r="I184" i="16" s="1"/>
  <c r="B219" i="16"/>
  <c r="C182" i="16"/>
  <c r="I136" i="16"/>
  <c r="H183" i="16"/>
  <c r="I183" i="16" s="1"/>
  <c r="B179" i="16"/>
  <c r="C60" i="16"/>
  <c r="D179" i="16"/>
  <c r="E60" i="16"/>
  <c r="E167" i="16"/>
  <c r="D185" i="16"/>
  <c r="E185" i="16" s="1"/>
  <c r="H179" i="16"/>
  <c r="I60" i="16"/>
  <c r="I120" i="16"/>
  <c r="H182" i="16"/>
  <c r="F218" i="16"/>
  <c r="G180" i="16"/>
  <c r="D181" i="30" l="1"/>
  <c r="D217" i="30"/>
  <c r="E179" i="30"/>
  <c r="H224" i="30"/>
  <c r="B224" i="30"/>
  <c r="B230" i="30" s="1"/>
  <c r="C230" i="30" s="1"/>
  <c r="G181" i="30"/>
  <c r="F187" i="30"/>
  <c r="G187" i="30" s="1"/>
  <c r="H187" i="30"/>
  <c r="I187" i="30" s="1"/>
  <c r="I181" i="30"/>
  <c r="C181" i="30"/>
  <c r="B187" i="30"/>
  <c r="C187" i="30" s="1"/>
  <c r="D218" i="30"/>
  <c r="E180" i="30"/>
  <c r="H224" i="29"/>
  <c r="C179" i="29"/>
  <c r="B181" i="29"/>
  <c r="B217" i="29"/>
  <c r="B224" i="29" s="1"/>
  <c r="B230" i="29" s="1"/>
  <c r="C230" i="29" s="1"/>
  <c r="G180" i="29"/>
  <c r="F218" i="29"/>
  <c r="D217" i="29"/>
  <c r="D224" i="29" s="1"/>
  <c r="D181" i="29"/>
  <c r="E179" i="29"/>
  <c r="G179" i="29"/>
  <c r="F217" i="29"/>
  <c r="F224" i="29" s="1"/>
  <c r="F181" i="29"/>
  <c r="C180" i="29"/>
  <c r="B218" i="29"/>
  <c r="I181" i="29"/>
  <c r="H187" i="29"/>
  <c r="I187" i="29" s="1"/>
  <c r="D187" i="27"/>
  <c r="E187" i="27" s="1"/>
  <c r="E181" i="27"/>
  <c r="G181" i="27"/>
  <c r="F187" i="27"/>
  <c r="G187" i="27" s="1"/>
  <c r="D224" i="27"/>
  <c r="C181" i="27"/>
  <c r="B187" i="27"/>
  <c r="C187" i="27" s="1"/>
  <c r="H181" i="27"/>
  <c r="I179" i="27"/>
  <c r="H217" i="27"/>
  <c r="H224" i="27" s="1"/>
  <c r="B224" i="27"/>
  <c r="B230" i="27" s="1"/>
  <c r="C230" i="27" s="1"/>
  <c r="F224" i="27"/>
  <c r="B224" i="26"/>
  <c r="B230" i="26" s="1"/>
  <c r="C230" i="26" s="1"/>
  <c r="C181" i="26"/>
  <c r="B187" i="26"/>
  <c r="C187" i="26" s="1"/>
  <c r="H187" i="26"/>
  <c r="I187" i="26" s="1"/>
  <c r="I181" i="26"/>
  <c r="C180" i="16"/>
  <c r="B218" i="16"/>
  <c r="E180" i="16"/>
  <c r="D218" i="16"/>
  <c r="B217" i="16"/>
  <c r="B181" i="16"/>
  <c r="C179" i="16"/>
  <c r="H217" i="16"/>
  <c r="I179" i="16"/>
  <c r="H181" i="16"/>
  <c r="E179" i="16"/>
  <c r="D181" i="16"/>
  <c r="D217" i="16"/>
  <c r="H219" i="16"/>
  <c r="I182" i="16"/>
  <c r="E182" i="16"/>
  <c r="D219" i="16"/>
  <c r="F217" i="16"/>
  <c r="F224" i="16" s="1"/>
  <c r="G179" i="16"/>
  <c r="F181" i="16"/>
  <c r="D224" i="30" l="1"/>
  <c r="D187" i="30"/>
  <c r="E187" i="30" s="1"/>
  <c r="E181" i="30"/>
  <c r="G181" i="29"/>
  <c r="F187" i="29"/>
  <c r="G187" i="29" s="1"/>
  <c r="D187" i="29"/>
  <c r="E187" i="29" s="1"/>
  <c r="E181" i="29"/>
  <c r="C181" i="29"/>
  <c r="B187" i="29"/>
  <c r="C187" i="29" s="1"/>
  <c r="H187" i="27"/>
  <c r="I187" i="27" s="1"/>
  <c r="I181" i="27"/>
  <c r="H224" i="16"/>
  <c r="G181" i="16"/>
  <c r="F187" i="16"/>
  <c r="G187" i="16" s="1"/>
  <c r="E181" i="16"/>
  <c r="D187" i="16"/>
  <c r="E187" i="16" s="1"/>
  <c r="I181" i="16"/>
  <c r="H187" i="16"/>
  <c r="I187" i="16" s="1"/>
  <c r="B187" i="16"/>
  <c r="C187" i="16" s="1"/>
  <c r="C181" i="16"/>
  <c r="D224" i="16"/>
  <c r="B224" i="16"/>
  <c r="B230" i="16" s="1"/>
  <c r="C230" i="16" s="1"/>
  <c r="H12" i="16" l="1"/>
  <c r="F12" i="16"/>
  <c r="D12" i="16"/>
  <c r="B12" i="16"/>
  <c r="E166" i="17" l="1"/>
  <c r="G59" i="17"/>
  <c r="I166" i="17"/>
  <c r="E150" i="17"/>
  <c r="C166" i="17"/>
  <c r="G150" i="17"/>
  <c r="I169" i="17"/>
  <c r="E103" i="17"/>
  <c r="I150" i="17"/>
  <c r="C103" i="17"/>
  <c r="E135" i="17"/>
  <c r="I103" i="17"/>
  <c r="G135" i="17"/>
  <c r="G166" i="17"/>
  <c r="C135" i="17"/>
  <c r="B290" i="17"/>
  <c r="B292" i="17" s="1"/>
  <c r="C150" i="17"/>
  <c r="G169" i="17"/>
  <c r="G103" i="17"/>
  <c r="H12" i="17"/>
  <c r="I59" i="17"/>
  <c r="I135" i="17"/>
  <c r="E59" i="17"/>
  <c r="C169" i="17"/>
  <c r="E169" i="17"/>
  <c r="G119" i="17"/>
  <c r="C59" i="17"/>
  <c r="B185" i="17"/>
  <c r="C185" i="17" s="1"/>
  <c r="I119" i="17"/>
  <c r="E119" i="17"/>
  <c r="C119" i="17"/>
  <c r="F12" i="17"/>
  <c r="D12" i="17"/>
  <c r="B12" i="17"/>
  <c r="B60" i="17"/>
  <c r="B104" i="17"/>
  <c r="B120" i="17"/>
  <c r="B136" i="17"/>
  <c r="C136" i="17" s="1"/>
  <c r="B151" i="17"/>
  <c r="B167" i="17"/>
  <c r="C167" i="17"/>
  <c r="B177" i="17"/>
  <c r="B200" i="17"/>
  <c r="B221" i="17"/>
  <c r="B209" i="17"/>
  <c r="B222" i="17" s="1"/>
  <c r="B215" i="17"/>
  <c r="B223" i="17"/>
  <c r="D60" i="17"/>
  <c r="D104" i="17"/>
  <c r="D120" i="17"/>
  <c r="D136" i="17"/>
  <c r="E136" i="17" s="1"/>
  <c r="D151" i="17"/>
  <c r="D167" i="17"/>
  <c r="D177" i="17"/>
  <c r="D200" i="17"/>
  <c r="D221" i="17"/>
  <c r="D209" i="17"/>
  <c r="D222" i="17" s="1"/>
  <c r="D215" i="17"/>
  <c r="D223" i="17"/>
  <c r="H60" i="17"/>
  <c r="H104" i="17"/>
  <c r="I104" i="17" s="1"/>
  <c r="H120" i="17"/>
  <c r="H136" i="17"/>
  <c r="H151" i="17"/>
  <c r="H167" i="17"/>
  <c r="H177" i="17"/>
  <c r="H200" i="17"/>
  <c r="H221" i="17"/>
  <c r="H209" i="17"/>
  <c r="H222" i="17" s="1"/>
  <c r="H215" i="17"/>
  <c r="H223" i="17"/>
  <c r="F60" i="17"/>
  <c r="F104" i="17"/>
  <c r="G104" i="17" s="1"/>
  <c r="F120" i="17"/>
  <c r="F136" i="17"/>
  <c r="F151" i="17"/>
  <c r="F167" i="17"/>
  <c r="G167" i="17"/>
  <c r="F177" i="17"/>
  <c r="F200" i="17"/>
  <c r="F221" i="17"/>
  <c r="F209" i="17"/>
  <c r="F222" i="17" s="1"/>
  <c r="F215" i="17"/>
  <c r="F223" i="17"/>
  <c r="C177" i="17" l="1"/>
  <c r="H186" i="17"/>
  <c r="H220" i="17" s="1"/>
  <c r="G177" i="17"/>
  <c r="E177" i="17"/>
  <c r="H185" i="17"/>
  <c r="I185" i="17" s="1"/>
  <c r="I167" i="17"/>
  <c r="F185" i="17"/>
  <c r="G185" i="17" s="1"/>
  <c r="E167" i="17"/>
  <c r="D185" i="17"/>
  <c r="E185" i="17" s="1"/>
  <c r="I151" i="17"/>
  <c r="G151" i="17"/>
  <c r="E151" i="17"/>
  <c r="C151" i="17"/>
  <c r="B183" i="17"/>
  <c r="C183" i="17" s="1"/>
  <c r="I136" i="17"/>
  <c r="H183" i="17"/>
  <c r="I183" i="17" s="1"/>
  <c r="F183" i="17"/>
  <c r="G183" i="17" s="1"/>
  <c r="G136" i="17"/>
  <c r="D183" i="17"/>
  <c r="E183" i="17" s="1"/>
  <c r="C120" i="17"/>
  <c r="H182" i="17"/>
  <c r="I182" i="17" s="1"/>
  <c r="G120" i="17"/>
  <c r="E120" i="17"/>
  <c r="C60" i="17"/>
  <c r="H180" i="17"/>
  <c r="H218" i="17" s="1"/>
  <c r="F180" i="17"/>
  <c r="G180" i="17" s="1"/>
  <c r="E104" i="17"/>
  <c r="D180" i="17"/>
  <c r="B180" i="17"/>
  <c r="B218" i="17" s="1"/>
  <c r="C104" i="17"/>
  <c r="H179" i="17"/>
  <c r="H217" i="17" s="1"/>
  <c r="G60" i="17"/>
  <c r="E60" i="17"/>
  <c r="I179" i="17"/>
  <c r="C180" i="17"/>
  <c r="D182" i="17"/>
  <c r="D179" i="17"/>
  <c r="B179" i="17"/>
  <c r="D186" i="17"/>
  <c r="F184" i="17"/>
  <c r="G184" i="17" s="1"/>
  <c r="H184" i="17"/>
  <c r="I184" i="17" s="1"/>
  <c r="D184" i="17"/>
  <c r="E184" i="17" s="1"/>
  <c r="F179" i="17"/>
  <c r="F182" i="17"/>
  <c r="F186" i="17"/>
  <c r="B182" i="17"/>
  <c r="B186" i="17"/>
  <c r="B184" i="17"/>
  <c r="C184" i="17" s="1"/>
  <c r="I177" i="17"/>
  <c r="I120" i="17"/>
  <c r="I60" i="17"/>
  <c r="F218" i="17" l="1"/>
  <c r="I186" i="17"/>
  <c r="I180" i="17"/>
  <c r="H181" i="17"/>
  <c r="I181" i="17" s="1"/>
  <c r="D218" i="17"/>
  <c r="E180" i="17"/>
  <c r="C179" i="17"/>
  <c r="B217" i="17"/>
  <c r="B181" i="17"/>
  <c r="C181" i="17" s="1"/>
  <c r="C186" i="17"/>
  <c r="B220" i="17"/>
  <c r="F219" i="17"/>
  <c r="G182" i="17"/>
  <c r="D181" i="17"/>
  <c r="E181" i="17" s="1"/>
  <c r="E179" i="17"/>
  <c r="D217" i="17"/>
  <c r="B219" i="17"/>
  <c r="C182" i="17"/>
  <c r="F181" i="17"/>
  <c r="G181" i="17" s="1"/>
  <c r="G179" i="17"/>
  <c r="F217" i="17"/>
  <c r="E182" i="17"/>
  <c r="D219" i="17"/>
  <c r="F220" i="17"/>
  <c r="G186" i="17"/>
  <c r="E186" i="17"/>
  <c r="D220" i="17"/>
  <c r="H219" i="17"/>
  <c r="H224" i="17" s="1"/>
  <c r="H187" i="17" l="1"/>
  <c r="I187" i="17" s="1"/>
  <c r="B187" i="17"/>
  <c r="C187" i="17" s="1"/>
  <c r="D187" i="17"/>
  <c r="E187" i="17" s="1"/>
  <c r="D224" i="17"/>
  <c r="F187" i="17"/>
  <c r="G187" i="17" s="1"/>
  <c r="F224" i="17"/>
  <c r="B224" i="17"/>
  <c r="B230" i="17" s="1"/>
  <c r="C230" i="17" s="1"/>
</calcChain>
</file>

<file path=xl/sharedStrings.xml><?xml version="1.0" encoding="utf-8"?>
<sst xmlns="http://schemas.openxmlformats.org/spreadsheetml/2006/main" count="2408" uniqueCount="458">
  <si>
    <t>Bostadsrätt, efterkalkyl</t>
  </si>
  <si>
    <t>Kontaktperson:</t>
  </si>
  <si>
    <t>Samfundets namn:</t>
  </si>
  <si>
    <t>Utjämningsgruppens namn/identifierare:</t>
  </si>
  <si>
    <t>Objektets namn/identifierare:</t>
  </si>
  <si>
    <t>E-postadress:</t>
  </si>
  <si>
    <t>Självkostnadsvederlag</t>
  </si>
  <si>
    <r>
      <rPr>
        <b/>
        <sz val="11"/>
        <color theme="1"/>
        <rFont val="Verdana"/>
        <family val="2"/>
      </rPr>
      <t>Lägenhetsyta tot.</t>
    </r>
    <r>
      <rPr>
        <b/>
        <sz val="11"/>
        <color theme="1"/>
        <rFont val="Verdana"/>
        <family val="2"/>
      </rPr>
      <t xml:space="preserve"> </t>
    </r>
    <r>
      <rPr>
        <b/>
        <sz val="11"/>
        <color theme="1"/>
        <rFont val="Verdana"/>
        <family val="2"/>
      </rPr>
      <t>(m</t>
    </r>
    <r>
      <rPr>
        <b/>
        <vertAlign val="superscript"/>
        <sz val="11"/>
        <color theme="1"/>
        <rFont val="Verdana"/>
        <family val="2"/>
      </rPr>
      <t>2</t>
    </r>
    <r>
      <rPr>
        <b/>
        <sz val="11"/>
        <color theme="1"/>
        <rFont val="Verdana"/>
        <family val="2"/>
      </rPr>
      <t>):</t>
    </r>
  </si>
  <si>
    <r>
      <rPr>
        <b/>
        <sz val="11"/>
        <color theme="1"/>
        <rFont val="Verdana"/>
        <family val="2"/>
      </rPr>
      <t>Lägenhetsyta (m</t>
    </r>
    <r>
      <rPr>
        <b/>
        <vertAlign val="superscript"/>
        <sz val="11"/>
        <color rgb="FF000000"/>
        <rFont val="Verdana"/>
        <family val="2"/>
      </rPr>
      <t>2</t>
    </r>
    <r>
      <rPr>
        <b/>
        <sz val="11"/>
        <color rgb="FF000000"/>
        <rFont val="Verdana"/>
        <family val="2"/>
      </rPr>
      <t>):</t>
    </r>
  </si>
  <si>
    <t>Telefonnummer:</t>
  </si>
  <si>
    <t>Antal bostäder:</t>
  </si>
  <si>
    <t>Räkenskapsperiod:</t>
  </si>
  <si>
    <t>Övrig hyresverksamhet</t>
  </si>
  <si>
    <t>Räkenskapsperiodens längd (mån.):</t>
  </si>
  <si>
    <t>Verksamhet som omfattas av självkostnadsprincipen (självkostnadsvederlag)</t>
  </si>
  <si>
    <r>
      <t>€/m</t>
    </r>
    <r>
      <rPr>
        <vertAlign val="superscript"/>
        <sz val="11"/>
        <rFont val="Verdana"/>
        <family val="2"/>
      </rPr>
      <t>2</t>
    </r>
    <r>
      <rPr>
        <sz val="11"/>
        <rFont val="Verdana"/>
        <family val="2"/>
      </rPr>
      <t>/mån</t>
    </r>
  </si>
  <si>
    <r>
      <t>€/m</t>
    </r>
    <r>
      <rPr>
        <vertAlign val="superscript"/>
        <sz val="11"/>
        <color theme="1"/>
        <rFont val="Verdana"/>
        <family val="2"/>
        <scheme val="minor"/>
      </rPr>
      <t>2</t>
    </r>
    <r>
      <rPr>
        <sz val="11"/>
        <color theme="1"/>
        <rFont val="Verdana"/>
        <family val="2"/>
        <scheme val="minor"/>
      </rPr>
      <t>/mån</t>
    </r>
  </si>
  <si>
    <t>Budgeterade bruksvederlagsintäkter och vattenavgifter sammanlagt med en nyttjandegrad på 100 %</t>
  </si>
  <si>
    <t>Realiserade vederlagsintäkter och vattenavgifter totalt</t>
  </si>
  <si>
    <t>Nyttjandegrad %</t>
  </si>
  <si>
    <t>Bruksvederlag I</t>
  </si>
  <si>
    <t>Intäkter, ej utjämnbara</t>
  </si>
  <si>
    <t>Intäkter av bruksvederlag I</t>
  </si>
  <si>
    <t>Hyror</t>
  </si>
  <si>
    <t>Bilplats- och garagehyror</t>
  </si>
  <si>
    <t>Vattenavgifter</t>
  </si>
  <si>
    <t>Övriga bruksersättningar</t>
  </si>
  <si>
    <t>Fastighetens övriga intäkter</t>
  </si>
  <si>
    <t>Intäkter totalt</t>
  </si>
  <si>
    <t>Skötselutgifter, ej utjämnbara</t>
  </si>
  <si>
    <t>Personalkostnader</t>
  </si>
  <si>
    <t>Förvaltning</t>
  </si>
  <si>
    <t>Invånarverksamhet</t>
  </si>
  <si>
    <t>Drift och underhåll</t>
  </si>
  <si>
    <t>Underhåll av utomhusområden</t>
  </si>
  <si>
    <t>Städning</t>
  </si>
  <si>
    <t>Uppvärmning</t>
  </si>
  <si>
    <t>Vatten och avloppsvatten</t>
  </si>
  <si>
    <t>El och gas</t>
  </si>
  <si>
    <t>Avfallshantering</t>
  </si>
  <si>
    <t>Skadeförsäkringar</t>
  </si>
  <si>
    <t>Fastighetsskatt</t>
  </si>
  <si>
    <t>Små årliga reparationer som bokförts som kostnader</t>
  </si>
  <si>
    <t>Kostnader som aktiverats i balansräkningen</t>
  </si>
  <si>
    <t>Övriga skötselkostnader</t>
  </si>
  <si>
    <t>Direkta skatter</t>
  </si>
  <si>
    <t>Skötselkostnader totalt</t>
  </si>
  <si>
    <t>Kapitalintäkter, ej utjämnbara</t>
  </si>
  <si>
    <t>Ränteintäkter och övriga finansiella intäkter</t>
  </si>
  <si>
    <t>Lyft av ombyggnadslån</t>
  </si>
  <si>
    <t>Lyft av skötsellån</t>
  </si>
  <si>
    <t>Kapitalintäkter totalt</t>
  </si>
  <si>
    <t>Kapitalkostnader, ej utjämnbara</t>
  </si>
  <si>
    <t>Räntekostnader och övriga finansiella kostnader</t>
  </si>
  <si>
    <t>Amorteringar av lån</t>
  </si>
  <si>
    <t>Extra amorteringar av lån</t>
  </si>
  <si>
    <t>Dividend eller kapitalåterbäring</t>
  </si>
  <si>
    <t>Kapitalkostnader totalt</t>
  </si>
  <si>
    <t>Kostnader som täcks med bruksvederlag I totalt</t>
  </si>
  <si>
    <t>Över-/underskott, bruksvederlag I</t>
  </si>
  <si>
    <t>Föregående räkenskapsperioders återstod, bruksvederlag I (+/-)</t>
  </si>
  <si>
    <t>Över-/underskott som ska beaktas i vederlagen under de följande åren, bruksvederlag I (+/-)</t>
  </si>
  <si>
    <t>Bruksvederlag II</t>
  </si>
  <si>
    <t>Intäkter, utjämnbara</t>
  </si>
  <si>
    <t xml:space="preserve">Intäkter av bruksvederlag II </t>
  </si>
  <si>
    <t>Fastighetens övriga utjämnbara intäkter</t>
  </si>
  <si>
    <t>Kreditförluster och korrektivposter (+/-)</t>
  </si>
  <si>
    <t>Skötselutgifter, utjämnbara</t>
  </si>
  <si>
    <t xml:space="preserve">Övriga skötselkostnader </t>
  </si>
  <si>
    <t>Utjämning av vederlaget (+/-)</t>
  </si>
  <si>
    <t>Kapitalintäkter, utjämnbara</t>
  </si>
  <si>
    <t>Kapitalkostnader, utjämnbara</t>
  </si>
  <si>
    <t>Kostnader som täcks med bruksvederlag II totalt</t>
  </si>
  <si>
    <t>Över-/underskott, bruksvederlag II</t>
  </si>
  <si>
    <t>Föregående räkenskapsperioders återstod, bruksvederlag II (+/-)</t>
  </si>
  <si>
    <t>Över-/underskott som ska beaktas i vederlagen under de följande åren, bruksvederlag II (+/-)</t>
  </si>
  <si>
    <t>Avsättningar för kostnader för ombyggnad, underhåll och skötsel</t>
  </si>
  <si>
    <t>Intäkter</t>
  </si>
  <si>
    <t>Vederlagsintäkter som samlats in för ombyggnads-, underhålls- och skötselkostnader</t>
  </si>
  <si>
    <t>Hyresintäkter som samlats in för ombyggnads-, underhålls- och skötselkostnader</t>
  </si>
  <si>
    <t>Återställande av medel som lånats tillfälligt för annat ändamål</t>
  </si>
  <si>
    <t>Medel som samlats in som avsättningar totalt</t>
  </si>
  <si>
    <t>Kostnader</t>
  </si>
  <si>
    <t xml:space="preserve">Kostnader för ombyggnad </t>
  </si>
  <si>
    <t>Underhålls- och skötselkostnader</t>
  </si>
  <si>
    <t xml:space="preserve">Medel som lånats tillfälligt för annat ändamål </t>
  </si>
  <si>
    <t>Kostnader som täckts med insamlade avsättningar totalt</t>
  </si>
  <si>
    <t>Över-/underskott, avsättningar för kostnader för ombyggnad, underhåll och skötsel</t>
  </si>
  <si>
    <t>Föregående räkenskapsperioders återstod, avsättning för ombyggnads-, underhålls- och skötselkostnader (+/-)</t>
  </si>
  <si>
    <t>Överförbar återstod, avsättning för ombyggnads-, underhålls- och skötselkostnader (+/-)</t>
  </si>
  <si>
    <t>Avsättning för lagstadgade förpliktelser</t>
  </si>
  <si>
    <t>Vederlagsintäkter som samlats in för lagstadgade förpliktelser</t>
  </si>
  <si>
    <t>Hyresintäkter som samlats in för lagstadgade förpliktelser</t>
  </si>
  <si>
    <t>Sålda bostadsrätter</t>
  </si>
  <si>
    <t>Bostadsrätter som inlösts till bolaget (nettobelopp)</t>
  </si>
  <si>
    <t>Över-/underskott, avsättning för lagstadgade förpliktelser</t>
  </si>
  <si>
    <t>Föregående räkenskapsperioders återstod, avsättning för lagstadgade förpliktelser (+/-)</t>
  </si>
  <si>
    <t>Över-/underskott som överförs till nästa räkenskapsperiod, avsättning för lagstadgade förpliktelser (+/-)</t>
  </si>
  <si>
    <t xml:space="preserve">Avsättning för inlösning av bostadsrätt </t>
  </si>
  <si>
    <t>Vederlagsintäkter som samlats in för inlösning av bostadsrätter</t>
  </si>
  <si>
    <t>Hyresintäkter som samlats in för inlösning av bostadsrätter</t>
  </si>
  <si>
    <t xml:space="preserve">Bostadsrätter som inlösts till bolaget </t>
  </si>
  <si>
    <t>Under-/överskott, avsättning för inlösning av bostadsrätter</t>
  </si>
  <si>
    <t>Föregående räkenskapsperioders återstod, avsättning för inlösning av bostadsrätter (+/-)</t>
  </si>
  <si>
    <t>Över-/underskott som överförs till nästa räkenskapsperiod, avsättning för inlösning av bostadsrätter (+/-)</t>
  </si>
  <si>
    <t>Avsättning för amorteringar av lån</t>
  </si>
  <si>
    <t>Vederlagsintäkter som samlats in för låneamorteringar</t>
  </si>
  <si>
    <t>Hyresintäkter som samlats in för låneamorteringar</t>
  </si>
  <si>
    <t>Vederlag som samlats in för nästa års amorteringar av annuitetslån</t>
  </si>
  <si>
    <t>Föreg. års andel av amorteringar av annuitetslån</t>
  </si>
  <si>
    <t>Över-/underskott, avsättning för låneamorteringar</t>
  </si>
  <si>
    <t>Föregående räkenskapsperioders återstod, avsättning för låneamorteringar (+/-)</t>
  </si>
  <si>
    <t>Investeringar och finansiering av dem samt realisering av investeringar</t>
  </si>
  <si>
    <t>Återstod av investeringar och finansieringen av dem vid ingången av räkenskapsperioden</t>
  </si>
  <si>
    <t>Kostnader som aktiverats i balansräkningen under räkenskapsperioden, nya objekt och ombyggnad (-)</t>
  </si>
  <si>
    <t>Lyft av lån för finansiering av investeringar under räkenskapsperioden (+)</t>
  </si>
  <si>
    <t>Finansiering från samfundets/objektets övriga verksamhet för investeringar i självkostnadsverksamhet (+)</t>
  </si>
  <si>
    <t>Försäljning av bostadsrätter, nya objekt</t>
  </si>
  <si>
    <t>Försäljning av fastigheter/aktier i ARA-bostadsbeståndet (befriade/underkastade begränsningar) under räkenskapsperioden (+)</t>
  </si>
  <si>
    <t>Outdelade dividender</t>
  </si>
  <si>
    <t>Övriga poster</t>
  </si>
  <si>
    <t>Över-/underskott som överförs till nästa räkenskapsperiod, återstod av investeringar och finansiering (+/-)</t>
  </si>
  <si>
    <t>Återstod av verksamhet som omfattas av självkostnadsprincipen</t>
  </si>
  <si>
    <t>Över-/underskott som ska beaktas i vederlagen under de följande åren, bruksvederlag I, ej utjämnbart (+/-)</t>
  </si>
  <si>
    <t>Över-/underskott som ska beaktas i vederlagen under de följande åren, bruksvederlag II, utjämnbart (+/-)</t>
  </si>
  <si>
    <t>Över-/underskott som ska beaktas i vederlagen under de följande åren, bruksvederlag I och II (+/-)</t>
  </si>
  <si>
    <t>Avsättning för kostnader för ombyggnad, underhåll och skötsel som överförs till följande räkenskapsperiod (+/-)</t>
  </si>
  <si>
    <t>Avsättning för lagstadgade förpliktelser (+/-) som överförs till följande räkenskapsperiod</t>
  </si>
  <si>
    <t>Avsättning för inlösning av bostadsrätter (+/-) som överförs till följande räkenskapsperiod</t>
  </si>
  <si>
    <t>Avsättning för amorteringar av lån (+/-) som överförs till följande räkenskapsperiod</t>
  </si>
  <si>
    <t>Återstod av investeringar och finansiering som överförs till följande räkenskapsperiod vid utgången av räkenskapsperioden (+/-)</t>
  </si>
  <si>
    <t>Över-/underskott för verksamhet som omfattas av självkostnadsprincipen totalt (+/-)</t>
  </si>
  <si>
    <t>Fri hyresverksamhet och övrig (fri) verksamhet</t>
  </si>
  <si>
    <t xml:space="preserve">Samfundet ska upprätta efterkalkyler för samfundets övriga hyresverksamhet och övriga verksamhet, separat från den verksamhet som omfattas av självkostnadsprincipen. </t>
  </si>
  <si>
    <t xml:space="preserve">Siffrorna i dessa kalkyler kopplas till denna kalkyl för att få fram resultatet för hela objektet/utjämningsgruppen/samfundet. </t>
  </si>
  <si>
    <t xml:space="preserve">Samfundets övriga hyresverksamhet </t>
  </si>
  <si>
    <t>(t.ex. affärslokaler, inte ARA-finansierade objekt)</t>
  </si>
  <si>
    <t>Intäkter från övrig hyresverksamhet</t>
  </si>
  <si>
    <t>Kostnader för övrig hyresverksamhet (-)</t>
  </si>
  <si>
    <t>Lyft och amorteringar av lån för övrig hyresverksamhet (+/-)</t>
  </si>
  <si>
    <t>Intäkter och kostnader som aktiverats i balansräkningen för övrig hyresverksamhet (investeringar, placeringar (+/-)</t>
  </si>
  <si>
    <t>Övriga händelser som ökar eller minskar finansieringen (+/-)</t>
  </si>
  <si>
    <t>Återstod från övrig hyresverksamhet (+/-)</t>
  </si>
  <si>
    <t>Återstod från föregående år (+/-)</t>
  </si>
  <si>
    <t>Kumulativ återstod från övrig hyresverksamhet (+/-)</t>
  </si>
  <si>
    <t>Samfundets övriga verksamhet (t.ex. omsorgstjänster)</t>
  </si>
  <si>
    <t>Intäkter från övrig verksamhet</t>
  </si>
  <si>
    <t>Kostnader för övrig verksamhet (-)</t>
  </si>
  <si>
    <t>Lyft och amorteringar av lån för övrig verksamhet (+/-)</t>
  </si>
  <si>
    <t>Intäkter och kostnader som aktiverats i balansräkningen för övrig verksamhet (investeringar, placeringar +/-)</t>
  </si>
  <si>
    <t>Återstod från övrig verksamhet (+/-)</t>
  </si>
  <si>
    <t>Kumulativ återstod från övrig verksamhet (+/-)</t>
  </si>
  <si>
    <t>Övriga händelser som påverkar finansieringen</t>
  </si>
  <si>
    <t>Övriga händelser som ökar finansieringen, bostadsrätt (+)*</t>
  </si>
  <si>
    <t>Övriga händelser som minskar finansieringen, bostadsrätt (-)*</t>
  </si>
  <si>
    <t>Återstod under räkenskapsperioden från andra händelser som påverkar finansieringen (+/-)</t>
  </si>
  <si>
    <t>Kumulativ återstod från andra händelser som påverkar finansieringen (+/-)</t>
  </si>
  <si>
    <t xml:space="preserve">Justering av bokföringen på samfundsnivå </t>
  </si>
  <si>
    <t>Över-/underskott som ska beaktas i vederlagen under de följande åren, bruksvederlag I, (+/-)</t>
  </si>
  <si>
    <t>Över-/underskott som ska beaktas i vederlagen under de följande åren, bruksvederlag II, (+/-)</t>
  </si>
  <si>
    <t>Återstoden av avsättningar som överförs till följande räkenskapsperiod totalt</t>
  </si>
  <si>
    <t>Återstod av övriga händelser som påverkar finansieringen (+/-)</t>
  </si>
  <si>
    <t>Bokslut</t>
  </si>
  <si>
    <t>Rörliga aktiva (+), räkenskapsperiod</t>
  </si>
  <si>
    <t>Kortfristigt främmande kapital (+)</t>
  </si>
  <si>
    <t>Låneamorteringar under nästa räkenskapsperiod (-)</t>
  </si>
  <si>
    <t>Balansräkningens finansiella ställning, räkenskapsperiod +/-</t>
  </si>
  <si>
    <t>Differens mellan total återstod och finansiell ställning i balansräkningen</t>
  </si>
  <si>
    <t>Rörliga aktiva (+), föregående räkenskapsperiod</t>
  </si>
  <si>
    <t>Kortfristigt främmande kapital (+), föregående räkenskapsperiod</t>
  </si>
  <si>
    <t>Låneamorteringar under nästa räkenskapsperiod (-), föregående räkenskapsperiod</t>
  </si>
  <si>
    <t>Finansiell ställning i balansräkningen +/-, föregående räkenskapsperiod</t>
  </si>
  <si>
    <t>Kontrollberäkningar av bokslutets siffror</t>
  </si>
  <si>
    <t>Resultaträkningssiffror från bokslutet</t>
  </si>
  <si>
    <t>Intäkter (+)</t>
  </si>
  <si>
    <t>Kostnader (-)</t>
  </si>
  <si>
    <t>Avskrivningar (-)</t>
  </si>
  <si>
    <t>Bokslutsdispositioner (+/-)</t>
  </si>
  <si>
    <t>Skatter</t>
  </si>
  <si>
    <t>Räkenskapsperiodens resultat</t>
  </si>
  <si>
    <t>Efterkalkylens intäkter (+)</t>
  </si>
  <si>
    <t>Efterkalkylens kostnader (-)</t>
  </si>
  <si>
    <t>Efterkalkylens resultat</t>
  </si>
  <si>
    <t>Differens</t>
  </si>
  <si>
    <t>Kostnader som aktiverats i balansräkningen (investeringar)</t>
  </si>
  <si>
    <t>Bestående aktiva, räkenskapsperiod (+)</t>
  </si>
  <si>
    <t>Avskrivningar (+)</t>
  </si>
  <si>
    <t>Saldo</t>
  </si>
  <si>
    <t>Bestående aktiva, föreg. räkenskapsperiod (+)</t>
  </si>
  <si>
    <t>Förändring under räkenskapsperioden (aktiveringar)</t>
  </si>
  <si>
    <t>Aktiverade i balansräkningen, bostadsrättsverksamhet (+/-)</t>
  </si>
  <si>
    <t>Aktiverade i balansräkningen, övrig hyresverksamhet (+/-)</t>
  </si>
  <si>
    <t>Aktiverade i balansräkningen, övrig verksamhet (+/-)</t>
  </si>
  <si>
    <t>Amorteringar och lyft av lån</t>
  </si>
  <si>
    <t>Långfristigt främmande kapital, räkenskapsperiod (lån) (+)</t>
  </si>
  <si>
    <t>Kortfrist. lån (+)</t>
  </si>
  <si>
    <t>Långfristigt främmande kapital, föreg. räkenskapsperiod (+)</t>
  </si>
  <si>
    <t>Kortfrist. lån, föreg. räkenskapsperiod (+)</t>
  </si>
  <si>
    <t>Förändringar i lån (lyft och amort.)</t>
  </si>
  <si>
    <t>Lyft och amorteringar av lån, bostadsrättsverksamhet (+/-)</t>
  </si>
  <si>
    <t>Lyft och amorteringar av lån, övrig hyresverksamhet (+/-)</t>
  </si>
  <si>
    <t>Lyft och amorteringar av lån, övrig verksamhet (+/-)</t>
  </si>
  <si>
    <t xml:space="preserve">Förändringar i eget kapital </t>
  </si>
  <si>
    <t>T.ex. bostadsrättsavgifter, fond för inbetalt fritt eget kapital, räkenskapsperiod (+)</t>
  </si>
  <si>
    <t>T.ex. bostadsrättsavgifter, fond för inbetalt fritt eget kapital, föreg. räkenskapsperiod (+)</t>
  </si>
  <si>
    <t>Förändring under räkenskapsperioden</t>
  </si>
  <si>
    <t>Förändringar i eget kapital, bostadsrättsverksamhet</t>
  </si>
  <si>
    <t>Förändringar i eget kapital, övrig hyresverksamhet</t>
  </si>
  <si>
    <t>Förändringar i eget kapital, övrig verksamhet</t>
  </si>
  <si>
    <t xml:space="preserve">Förändringar i övriga poster i balansräkningen </t>
  </si>
  <si>
    <t>Räkenskapsperiod (+)</t>
  </si>
  <si>
    <t>Föregående räkenskapsperiod (+)</t>
  </si>
  <si>
    <t xml:space="preserve">Förändring under räkenskapsperioden </t>
  </si>
  <si>
    <t>Framlagt i kalkylen</t>
  </si>
  <si>
    <t>Över-/underskott från föregående räkenskapsperioder</t>
  </si>
  <si>
    <t>Över- eller underskott från tidigare räkenskapsperioder i kalkylen</t>
  </si>
  <si>
    <t>Finansiell ställning i balansräkningen, föreg. räkenskapsperiod</t>
  </si>
  <si>
    <t>Tilläggsuppgifter</t>
  </si>
  <si>
    <t xml:space="preserve">*Specificera innehållet i intäkter och kostnader. </t>
  </si>
  <si>
    <t>Gäller t.o.m. 31.12.2021</t>
  </si>
  <si>
    <t xml:space="preserve">Kalkylen ska upprättas i samband med att bokslutet upprättas. En efterkalkyl ska upprättas för varje samfund som bilaga till samfundets verksamhetsberättelse. Bruksvederlagskalkylerna och efterkalkylerna för objekten ska bifogas samfundets bokslut, om antalet objekt är litet. </t>
  </si>
  <si>
    <t>Gäller fr.o.m. 1.1.2022</t>
  </si>
  <si>
    <t xml:space="preserve">Kalkylen ska upprättas i samband med att bokslutet upprättas. Bruksvederlags- och efterkalkylen per samfund ska läggas fram i noterna till bokslutet. </t>
  </si>
  <si>
    <t>Efterkalkylen förvaras tillsammans med bokslutsuppgifterna under motsvarande förvaringstid.</t>
  </si>
  <si>
    <t>Ärende</t>
  </si>
  <si>
    <t>Anvisning (gäller t.o.m. 31.12.2021)</t>
  </si>
  <si>
    <t>Intäkter från försäljning av fastigheter/aktier i ARA-bostadsbeståndet (befriade/underställda begränsningar) under räkenskapsperioden (+)</t>
  </si>
  <si>
    <t>Intäkter från försäljning av objekt som omfattas av användnings- och överlåtelsebegränsningar samt av objekt som befriats från begränsningar. </t>
  </si>
  <si>
    <t>ARAs kontaktuppgifter</t>
  </si>
  <si>
    <t xml:space="preserve">E-post: valvonta (at) ara.fi, tfn växel 029 525 0800. Anmärkningar/ändringsförslag gällande kalkylen kan skickas till ovan nämnda e-postadress. </t>
  </si>
  <si>
    <t>Bostadshusreservering</t>
  </si>
  <si>
    <t>Bostadshusreserveringen är en bokföringspost som tillämpas av bostads- och fastighetsaktiebolagen och genom vilken bolagets beskattningsbara inkomst kan påverkas. Att bilda och lösa upp en bostadshusreservering behandlas enbart i bokslutet på bolagsnivå som en bokföring som påverkar bolagets beskattning. Medel som samlats in genom avsättning benämns inte bostadshusreservering. Att bilda och lösa upp en bostadshusreservering inkluderas inte heller i objektens vederlag. Bostadshusreserveringar läggs inte på något sätt fram i bruksvederlags- och efterkalkylerna.</t>
  </si>
  <si>
    <t>Material som levereras till boendeorganen</t>
  </si>
  <si>
    <r>
      <rPr>
        <sz val="11"/>
        <color theme="1"/>
        <rFont val="Verdana"/>
        <family val="2"/>
      </rPr>
      <t xml:space="preserve">Minst en gång per år ska en </t>
    </r>
    <r>
      <rPr>
        <b/>
        <sz val="11"/>
        <color theme="1"/>
        <rFont val="Verdana"/>
        <family val="2"/>
      </rPr>
      <t>bruksvederlags- och efterkalkyl för respektive objekt, en bruksvederlags- och efterkalkyl, en långsiktig reparationsplan (PTS) och en långsiktig finansieringsplan</t>
    </r>
    <r>
      <rPr>
        <sz val="11"/>
        <color theme="1"/>
        <rFont val="Verdana"/>
        <family val="2"/>
      </rPr>
      <t xml:space="preserve"> lämnas in för behandling av boendestämman, eller om man beslutat att grunda en boendekommitté, för behandling av kommittén. </t>
    </r>
    <r>
      <rPr>
        <b/>
        <sz val="11"/>
        <color rgb="FF000000"/>
        <rFont val="Verdana"/>
        <family val="2"/>
      </rPr>
      <t xml:space="preserve"> </t>
    </r>
  </si>
  <si>
    <t>Boendekommitténs uppgifter</t>
  </si>
  <si>
    <t>Boendestämman ska sammankallas minst en gång per kalenderår för behandling av de ärenden som avses i samförvaltningslagen. Boendestämman sammankallas av boendekommittén eller, om en sådan inte finns, av ägaren. Boendekommitténs uppgifter: 
1) delta i beredningen av budget- och hyresbestämningsförslagen för de hus som hör till hyresbestämningsenheten samt förhandla och ge utlåtanden om förslagen, 
2) ta initiativ till och årligen förhandla om de reparationer som ska tas in i budgetförslaget, 
3) delta i beredningen av reparationsplanerna på lång sikt samt förhandla och ge utlåtanden om dem, 
4) delta i beredningen av finansieringsplanerna på lång sikt samt förhandla och ge utlåtanden om dem, 
5) göra framställningar, förhandla och ge utlåtanden om underhållsavtalets innehåll, de arrangemang som gäller skötseln samt anordnandet av disponentskapet och underhållsuppgifterna, 
6) för de boende och de övriga lägenhetsinnehavarnas räkning övervaka skötseln, underhållet och reparationerna, 
7) besluta om innehållet i ordningsstadgarna, 
8) främja lösningen av tvister som gäller boendet och vid behov medla vid störningar, 
9) besluta om de principer för uthyrning och fördelning som gäller gemensamma bilplatser, bastur, tvättstugor och motsvarande lokaliteter samt övervaka att de följs, 
10) besluta om användningen av gemensamma hobby- och klubbrum och motsvarande lokaliteter samt om anordnande av s.k. talkoarbete och andra motsvarande gemensamma tillställningar, 
11) besluta om ärenden som har underställts kommittén eller utföra uppdrag som har anförtrotts den under förutsättning att kommittén är beredd att åta sig uppdraget, samt 
12) göra framställningar, förhandla och ge utlåtanden om andra ärenden som gäller husen inom hyresbestämningsenheten.</t>
  </si>
  <si>
    <t xml:space="preserve">Boendeverksamhet </t>
  </si>
  <si>
    <t>Kostnader för boendeförvaltningen (boendestämma, boendekommitté, övervakare osv.)</t>
  </si>
  <si>
    <t>Boendestämma</t>
  </si>
  <si>
    <t xml:space="preserve">Enligt lagen om samförvaltning i hyreshus (649/1990) ska boendestämman sammankallas minst en gång per kalenderår för behandling av de ärenden som avses i samförvaltningslagen. Boendestämman sammankallas av boendekommittén eller, om en sådan inte finns, av ägaren. </t>
  </si>
  <si>
    <t>Kostnader för boenderådgivning och styrning av invånaraktiviteter</t>
  </si>
  <si>
    <t>Utgifterna för boenderådgivning kan godtas som en del av bruksvederlagen enligt självkostnadsprincipen. Kostnaderna ska följas upp i bokföringen eller i den interna redovisningen separat och angående personalkostnader ska allokeringen av kostnader grunda sig på arbetstidsuppföljning, om boenderådgivaren eller ledaren för invånaraktiviteter är verksam i flera olika objekt eller utför även andra arbetsuppgifter.</t>
  </si>
  <si>
    <r>
      <rPr>
        <sz val="11"/>
        <color theme="1"/>
        <rFont val="Verdana"/>
        <family val="2"/>
      </rPr>
      <t>Försäljning av bostadsrätter i objekt som är under byggnad eller som nyligen färdigställts till bostadsrättshavare.</t>
    </r>
    <r>
      <rPr>
        <sz val="11"/>
        <color theme="1"/>
        <rFont val="Verdana"/>
        <family val="2"/>
      </rPr>
      <t xml:space="preserve"> </t>
    </r>
    <r>
      <rPr>
        <sz val="11"/>
        <color theme="1"/>
        <rFont val="Verdana"/>
        <family val="2"/>
      </rPr>
      <t>I den här punkten redovisas också de</t>
    </r>
    <r>
      <rPr>
        <b/>
        <sz val="11"/>
        <color theme="1"/>
        <rFont val="Verdana"/>
        <family val="2"/>
      </rPr>
      <t xml:space="preserve"> första</t>
    </r>
    <r>
      <rPr>
        <sz val="11"/>
        <color theme="1"/>
        <rFont val="Verdana"/>
        <family val="2"/>
      </rPr>
      <t xml:space="preserve"> försäljningarna av bostadsrätter i befintliga objekt.</t>
    </r>
    <r>
      <rPr>
        <sz val="11"/>
        <color rgb="FF000000"/>
        <rFont val="Verdana"/>
        <family val="2"/>
      </rPr>
      <t xml:space="preserve"> </t>
    </r>
  </si>
  <si>
    <t>Bostadsrättsförening, rätt till information</t>
  </si>
  <si>
    <t xml:space="preserve">I bostadsrättsföreningar kan beslutanderätten i ärenden som gäller bostadsrättshavarnas betalningsskyldighet endast utövas av bostadsrättshavarna. På det sättet får de boende uppgifter om vederlag och efterkalkyler. Bestämmelserna i samförvaltningslagen gäller således inte bostadsrättsföreningar. </t>
  </si>
  <si>
    <t xml:space="preserve">Bruksersättningar som tas ut som hyra för bilplatser och garage. </t>
  </si>
  <si>
    <t>Grunderna för fördelning av bilplatser och andra utrymmen</t>
  </si>
  <si>
    <t xml:space="preserve">Enligt samförvaltningslagen är det boendekommitténs uppgift att besluta om de principer för uthyrning och fördelning som gäller gemensamma bilplatser, bastur, tvättstugor och motsvarande lokaliteter samt övervaka att de följs. </t>
  </si>
  <si>
    <t>Bullet-lån</t>
  </si>
  <si>
    <t>Ett samfund kan också ha räntestödslån som godkänts före utgången av år 1997 och vars lånetid man har kunnat avtala om fritt med banken. Således kan amorteringarna förfalla till betalning t.ex. i en post när det har förflutit 20 år. För amorteringen av dessa så kallade bullet-lån ska samfundet samla in medel via bruksvederlagen på förhand. Låneamorteringarna läggs fram som kostnader endast för det år när lånet förfaller. Ett räntestödslån beaktas enligt lånevillkoren i enlighet med bankens/lånegivarens direktdebiteringsavi/fakturering.</t>
  </si>
  <si>
    <t>Föregående räkenskapsperioders återstod (+/-)</t>
  </si>
  <si>
    <t xml:space="preserve">Kumulativt finansiellt överskott eller underskott som ackumulerats under föregående räkenskapsperioder (åtminstone från och med 2011). Över- eller underskottet får man genom att räkna samman över- och underskotten från föregående räkenskapsperioder. Summan överförs från punkten Överförbar återstod i föregående års efterkalkyl. Återstoderna av de vederlag som tas ut för respektive ändamål ska läggas fram separat. </t>
  </si>
  <si>
    <t xml:space="preserve">Låneamorteringar som medel har samlats in för i förväg under föregående räkenskapsperiod. </t>
  </si>
  <si>
    <t>Behandling av fusion genom efterkalkyl</t>
  </si>
  <si>
    <t xml:space="preserve">Den överlåtande samfundets bestående aktiva (byggnader, investeringar osv.), rörliga aktiva (kassa och bank osv.), främmande kapital osv. bokförs i den överlåtande samfundets bokföring. I en efterkalkyl presenteras de förändringar i balansräkningens siffror som skett mellan två olika räkenskapsperioder på motsvarande sätt som under normala förhållanden. Fusionsvinst och -förlust redovisas i efterkalkylen bland övriga rörelseintäkter eller -kostnader. Se Redovisning av objekt under byggnad och objekt som färdigställs i efterkalkylen. </t>
  </si>
  <si>
    <t xml:space="preserve">Förvaltning </t>
  </si>
  <si>
    <t xml:space="preserve">Kostnader som hänför sig till bostadsrättshusets förvaltning och som grundar sig på avtal som ingåtts med företag eller på fakturering. På förvaltningskostnader verkställs i regel inte förskottsinnehållning. Förvaltningskostnader är t.ex. kostnader för val av boende och ekonomiförvaltning, kostnader för en utomstående disponentbyrå, revisionskostnader, juristkostnader, kostnader för experter inom förvaltning m.m., hyror och vederlag för förvaltningens lokaler, kostnader för bilar, leasingavgifter, representations-, mötes-, marknadsförings-, kommunikations- och resekostnader, ICT-kostnader, utvecklingsverksamhet, bank- och postningsavgifter, medlemsavgifter, kostnader för facklitteratur och tidskrifter.  </t>
  </si>
  <si>
    <t>Principer för fördelning av förvaltnings- och personalkostnader</t>
  </si>
  <si>
    <t xml:space="preserve">Fördelningen av personalens lönekostnader ska grunda sig på arbetstidsuppföljning, genom vilken man säkerställer den arbetstid som personalen de facto använder för förvaltning inom den självkostnadsbaserade verksamheten. Om arbetstidsuppföljning inte är möjlig i vissa undantagsfall, ska fördelningen av kostnaderna grunda sig på en motiverad uppskattning av varje arbetstagares användning av arbetstiden. I första hand ska förvaltningskostnader och fakturor i bokföringen hänföras till det objekt som de gäller. Detta är inte alltid möjligt, dvs. det är fråga om en s.k. allmän förvaltningskostnad (lokalhyror, datasystem, utbildningar, arbetsresor, reklam- och marknadsföringskostnader, experttjänster osv.). Då rekommenderar ARA att man gör en uppskattning av vilken del av den allmänna förvaltningen som betjänar olika samfunds verksamhet (självkostnadsbaserad verksamhet, övrig hyresverksamhet och övrig verksamhet). Inom den självkostnadsbaserade verksamheten fördelas de allmänna förvaltningskostnaderna i samma förhållande som personalkostnaderna. </t>
  </si>
  <si>
    <t xml:space="preserve">Överskridning av anskaffningsutgift </t>
  </si>
  <si>
    <t xml:space="preserve">Om kostnaderna för byggandet överskrids och ARA inte har godkänt överskridningen i belåningsvärdet, får kostnaderna inte till någon del inkluderas i bruksvederlagen. </t>
  </si>
  <si>
    <t xml:space="preserve">Personalkostnader                </t>
  </si>
  <si>
    <t>Löner och arvoden till anställda i arbetsavtalsförhållande samt lönebikostnader.</t>
  </si>
  <si>
    <r>
      <rPr>
        <sz val="11"/>
        <color theme="1"/>
        <rFont val="Verdana"/>
        <family val="2"/>
      </rPr>
      <t>Skötselutgifter som den boende kan påverka genom sina egna handlingar.</t>
    </r>
    <r>
      <rPr>
        <sz val="11"/>
        <color theme="1"/>
        <rFont val="Verdana"/>
        <family val="2"/>
      </rPr>
      <t xml:space="preserve"> </t>
    </r>
    <r>
      <rPr>
        <sz val="11"/>
        <color theme="1"/>
        <rFont val="Verdana"/>
        <family val="2"/>
      </rPr>
      <t>Skötselutgifter som inte ska utjämnas är bl.a. kostnader för uppvärmning, el, vatten, service och annat underhåll samt kostnader för årliga reparationer som inte är oskäliga för en enskild fastighet.</t>
    </r>
    <r>
      <rPr>
        <sz val="11"/>
        <color theme="1"/>
        <rFont val="Verdana"/>
        <family val="2"/>
      </rPr>
      <t xml:space="preserve"> </t>
    </r>
    <r>
      <rPr>
        <sz val="11"/>
        <color theme="1"/>
        <rFont val="Verdana"/>
        <family val="2"/>
      </rPr>
      <t>Om samfundet inte alls jämnar ut några kostnader mellan objekten ska alla kostnader läggas fram bland ej utjämnbara kostnader.</t>
    </r>
    <r>
      <rPr>
        <sz val="11"/>
        <color theme="1"/>
        <rFont val="Verdana"/>
        <family val="2"/>
      </rPr>
      <t xml:space="preserve"> </t>
    </r>
    <r>
      <rPr>
        <b/>
        <sz val="11"/>
        <color rgb="FF000000"/>
        <rFont val="Verdana"/>
        <family val="2"/>
      </rPr>
      <t xml:space="preserve"> </t>
    </r>
    <r>
      <rPr>
        <sz val="11"/>
        <color rgb="FF000000"/>
        <rFont val="Verdana"/>
        <family val="2"/>
      </rPr>
      <t>I skötselkostnaderna beaktas fastighetens uppskattade nödvändiga och skäliga årliga utgifterna med hänsyn till god fastighetshållning.</t>
    </r>
    <r>
      <rPr>
        <sz val="11"/>
        <color rgb="FF000000"/>
        <rFont val="Verdana"/>
        <family val="2"/>
      </rPr>
      <t xml:space="preserve"> </t>
    </r>
    <r>
      <rPr>
        <sz val="11"/>
        <color rgb="FF000000"/>
        <rFont val="Verdana"/>
        <family val="2"/>
      </rPr>
      <t>Köpta tjänster bör konkurrensutsättas med några års mellanrum.</t>
    </r>
    <r>
      <rPr>
        <sz val="11"/>
        <color rgb="FF000000"/>
        <rFont val="Verdana"/>
        <family val="2"/>
      </rPr>
      <t xml:space="preserve"> </t>
    </r>
    <r>
      <rPr>
        <sz val="11"/>
        <color rgb="FF000000"/>
        <rFont val="Verdana"/>
        <family val="2"/>
      </rPr>
      <t>Även tjänster som köps inom koncernen ska konkurrensutsättas med några års mellanrum.</t>
    </r>
    <r>
      <rPr>
        <sz val="11"/>
        <color rgb="FF000000"/>
        <rFont val="Verdana"/>
        <family val="2"/>
      </rPr>
      <t xml:space="preserve"> </t>
    </r>
    <r>
      <rPr>
        <sz val="11"/>
        <color rgb="FF000000"/>
        <rFont val="Verdana"/>
        <family val="2"/>
      </rPr>
      <t>Kostnaderna för egenproducerade tjänster ska vara skäliga.</t>
    </r>
  </si>
  <si>
    <t>Utjämnbara skötselutgifter är sådana som de boende inte kan påverka genom sitt eget handlande och som är gemensamma för alla hus. Sådana utgifter är t.ex. tomthyra, fastighetsskatt, allmänna kostnader för administration och marknadsföring samt försäkringar.  I de skötselutgifter som kan utjämnas kan ingå utgifter för årliga reparationer som utan utjämning kan bli oskäliga för enskilda hus. För sådana reparationer görs inga separata avsättningar på förhand. Om samfundet inte jämnar ut kostnaderna inom samfundet ska alla kostnader läggas fram bland ej utjämnbara kostnader.</t>
  </si>
  <si>
    <r>
      <t>Lägenhetsyta (m</t>
    </r>
    <r>
      <rPr>
        <b/>
        <vertAlign val="superscript"/>
        <sz val="11"/>
        <rFont val="Verdana"/>
        <family val="2"/>
      </rPr>
      <t>2</t>
    </r>
    <r>
      <rPr>
        <b/>
        <sz val="11"/>
        <rFont val="Verdana"/>
        <family val="2"/>
      </rPr>
      <t>)</t>
    </r>
  </si>
  <si>
    <t xml:space="preserve">I kalkylen presenteras separat lägenhetsytan för verksamhet som omfattas av självkostnadsprincipen och lägenhetsytan för verksamhet som omfattas av fri hyresbestämning. Lägenhetsytorna fås från ARAs delbeslut. 
</t>
  </si>
  <si>
    <t>Finansiell återstod från investeringar i början av räkenskapsperioden (nya objekt och ombyggnad) (+/-)</t>
  </si>
  <si>
    <t xml:space="preserve">Återstoden av finansieringen av självkostnadsbaserade investeringar som överförs från efterkalkylen för föregående räkenskapsperiod. Investeringsåterstoden överförs inte till kommande vederlag. </t>
  </si>
  <si>
    <r>
      <rPr>
        <sz val="11"/>
        <color theme="1"/>
        <rFont val="Verdana"/>
        <family val="2"/>
      </rPr>
      <t>Dividend samlas in genom de vederlag som betalas av de boende, men bolaget kan dock fatta beslut om utdelningen.</t>
    </r>
    <r>
      <rPr>
        <sz val="11"/>
        <color theme="1"/>
        <rFont val="Verdana"/>
        <family val="2"/>
      </rPr>
      <t xml:space="preserve"> </t>
    </r>
    <r>
      <rPr>
        <sz val="11"/>
        <color theme="1"/>
        <rFont val="Verdana"/>
        <family val="2"/>
      </rPr>
      <t>Om bolaget har samlat in medel genom vederlagen för betalning av dividend, och bolagsstämman beslutar att dividend inte ska betalas ut, läggs andelen outdelade dividender i kapitalkostnaderna som kostnader i efterkalkylen och som intäkter bland de som täckts "med extern finansiering.</t>
    </r>
    <r>
      <rPr>
        <sz val="11"/>
        <color rgb="FF000000"/>
        <rFont val="Verdana"/>
        <family val="2"/>
      </rPr>
      <t xml:space="preserve"> </t>
    </r>
    <r>
      <rPr>
        <sz val="11"/>
        <color rgb="FF000000"/>
        <rFont val="Verdana"/>
        <family val="2"/>
      </rPr>
      <t>När dividend betalas läggs betalningen fram bland outdelade dividender.</t>
    </r>
    <r>
      <rPr>
        <sz val="11"/>
        <color rgb="FF000000"/>
        <rFont val="Verdana"/>
        <family val="2"/>
      </rPr>
      <t xml:space="preserve"> </t>
    </r>
  </si>
  <si>
    <t xml:space="preserve">Avfallshantering                </t>
  </si>
  <si>
    <t xml:space="preserve">Avfallshanteringskostnaderna består av uppburna avgifter för avfallstransport och -hantering, hyror för avfallskärl, avfallspressar, lastpallar etc. samt kostnader för tvätt, service etc. av ovan nämnda utrustning. </t>
  </si>
  <si>
    <t xml:space="preserve">Fastighetsskatt                                                                          </t>
  </si>
  <si>
    <t xml:space="preserve">Fastighetsskatten fastställs av kommunfullmäktige. Den är en procentsats av föregående års beskattningsvärde på fastigheten. Om detta föreskrivs i lagen om värdering av tillgångar vid beskattningen. Uppgifter om fastighetsskatteprocenten i olika kommuner finns på Skatteförvaltningens webbplats. </t>
  </si>
  <si>
    <t>Konkurrensutsättning</t>
  </si>
  <si>
    <t>Bostadsrättshusets ägare ska oberoende av leverantör konkurrensutsätta de i fråga om kostnaderna mest betydande disponent-, förvaltnings-, servicetjänsterna och övriga fastighetsskötseltjänsterna samt underhållsarbetena för vars täckande bruksvederlag tas ut eller enligt planerna ska tas ut. Om upphandlingens värde utan mervärdesskatt överstiger det nationella tröskelvärde som föreskrivs i 15 § 1 punkten i lagen om offentlig upphandling (348/2007) ska den konkurrensutsättas, om inte något annat följer av tvingande brådskande skäl eller av någon annan lag. En upphandling får inte delas upp eller beräknas med exceptionella metoder i syfte att undgå tillämpning av detta moment.</t>
  </si>
  <si>
    <t>Bokföring</t>
  </si>
  <si>
    <t>ARA-bestämmelserna förutsätter objektspecifik bokföring enligt kostnadsställen.</t>
  </si>
  <si>
    <t>Objekt</t>
  </si>
  <si>
    <t xml:space="preserve">Objektet kan bestå av flera olika byggnader (hus). </t>
  </si>
  <si>
    <t>Objektets anskaffningsvärde och area</t>
  </si>
  <si>
    <r>
      <rPr>
        <sz val="11"/>
        <color theme="1"/>
        <rFont val="Verdana"/>
        <family val="2"/>
      </rPr>
      <t>Det anskaffningsvärde som beräknas av byggkostnaderna, kostnader för marken och andra kostnader utgör grunden för beräkningen av bruksvederlaget.</t>
    </r>
    <r>
      <rPr>
        <sz val="11"/>
        <color theme="1"/>
        <rFont val="Verdana"/>
        <family val="2"/>
      </rPr>
      <t xml:space="preserve"> </t>
    </r>
    <r>
      <rPr>
        <sz val="11"/>
        <color theme="1"/>
        <rFont val="Verdana"/>
        <family val="2"/>
      </rPr>
      <t>Anskaffningsvärdet anges i ARA:s beslut om godkännande av kostnaderna.</t>
    </r>
    <r>
      <rPr>
        <sz val="11"/>
        <color theme="1"/>
        <rFont val="Verdana"/>
        <family val="2"/>
      </rPr>
      <t xml:space="preserve"> </t>
    </r>
    <r>
      <rPr>
        <sz val="11"/>
        <color theme="1"/>
        <rFont val="Verdana"/>
        <family val="2"/>
      </rPr>
      <t>Bruksvederlaget kan tas ut för en area som ARA i sitt beslut har godkänt som räntestöd area.</t>
    </r>
    <r>
      <rPr>
        <sz val="11"/>
        <color theme="1"/>
        <rFont val="Verdana"/>
        <family val="2"/>
      </rPr>
      <t xml:space="preserve"> </t>
    </r>
    <r>
      <rPr>
        <sz val="11"/>
        <color theme="1"/>
        <rFont val="Verdana"/>
        <family val="2"/>
      </rPr>
      <t>Om det i beslutet ingår lokaler som inte omfattas av räntestödet, ska kostnaderna för dem täckas med andra intäkter än de vederlag som tas ut av de boende.</t>
    </r>
    <r>
      <rPr>
        <sz val="11"/>
        <color theme="1"/>
        <rFont val="Verdana"/>
        <family val="2"/>
      </rPr>
      <t xml:space="preserve">  </t>
    </r>
    <r>
      <rPr>
        <sz val="11"/>
        <color theme="1"/>
        <rFont val="Verdana"/>
        <family val="2"/>
      </rPr>
      <t xml:space="preserve">Sådana utrymmen kan vara t.ex. </t>
    </r>
    <r>
      <rPr>
        <b/>
        <sz val="11"/>
        <color theme="1"/>
        <rFont val="Verdana"/>
        <family val="2"/>
      </rPr>
      <t>affärslokaler</t>
    </r>
    <r>
      <rPr>
        <sz val="11"/>
        <color theme="1"/>
        <rFont val="Verdana"/>
        <family val="2"/>
      </rPr>
      <t>.</t>
    </r>
    <r>
      <rPr>
        <sz val="11"/>
        <color rgb="FF000000"/>
        <rFont val="Verdana"/>
        <family val="2"/>
      </rPr>
      <t xml:space="preserve"> </t>
    </r>
  </si>
  <si>
    <t xml:space="preserve">Räntekostnader som uppkommit av lån för byggande eller ombyggnad av ett objekt och andra finansieringskostnader (i efterkalkylen t.ex. realiserade förluster från placeringar). I bruksvederlagskalkylen grundar sig räntekostnaderna på bankens/Statskontorets direktdebiteringsavi om följande års räntor av lånen. </t>
  </si>
  <si>
    <t xml:space="preserve">Dröjsmålsränteintäkter vid debiteringen av vederlag, överlåtelsevinster från placeringar i bestående aktiva och finansiella värdepapper. </t>
  </si>
  <si>
    <t>Redovisning av kostnader i kalkylen</t>
  </si>
  <si>
    <t>Kostnaderna läggs fram i kalkylen med plustecken.</t>
  </si>
  <si>
    <t>Utjämning av kostnader</t>
  </si>
  <si>
    <t xml:space="preserve">Sammanslutningen kan jämna ut hela samfundets utgifter enligt arean eller genom att poängsätta (värdera) objekten till exempel utifrån kvalitetsnivån, åldern och läget. Vid poängsättningen kan man också tillämpa andra kriterier. En utjämning som baserar sig på poängsättning kallas utjämning enligt bruksvärde. För utjämning av kostnaderna enligt bruksvärdet finns det en räknare (utjämningsmodell) på ARA:s webbplats. Med hjälp av räknaren kan man fastställa ett poängtal för varje objekt samt objektets andel av samfundets/utjämningsgruppens kostnader. </t>
  </si>
  <si>
    <t>Kostnader totalt (före utjämning)</t>
  </si>
  <si>
    <t xml:space="preserve">Samfundets/utjämningsgruppens/objektets verkliga uppskattade utgifter totalt. I de objektsvisa utgifterna ingår inte objektets andel av hela samfundets/utjämningsgruppens utgifter. Objektets andel visas i punkten Utjämning av vederlaget. </t>
  </si>
  <si>
    <t>Utgifter, utjämnbara sammanlagt</t>
  </si>
  <si>
    <t xml:space="preserve">Kostnader som samfundet/utjämningsgruppen/objektet föreslås betala totalt. I kostnaderna för objekten har varje objekts andel av utjämningen beräknats. Beloppet av det vederlag som tas ut bestäms enligt kostnaderna. Det vederlag som samlas in för avsättningar bestäms utifrån de faktiska kostnaderna som förfaller i framtiden (PTS-plan för reparationer, låneamorteringar, inlösen av bostadsrätter). </t>
  </si>
  <si>
    <t>Kumulativt över- och underskott</t>
  </si>
  <si>
    <t xml:space="preserve">Med kumulativt över- och underskott avses det över- och underskott som uppkommit sedan samfundet bildades. </t>
  </si>
  <si>
    <t xml:space="preserve">Drift och underhåll (köpta tjänster)                                </t>
  </si>
  <si>
    <t xml:space="preserve">Kostnader för drift- och underhållstjänster som grundar sig på avtal som ingåtts med separata bolag eller på fakturering. Kostnaderna är inklusive moms. Sådana kostnader är t.ex. avgifter till fastighetsserviceföretag, kostnader för underhåll av vatten- och avloppssystem osv. </t>
  </si>
  <si>
    <t>Drift och underhåll, egen personal</t>
  </si>
  <si>
    <t>Drift- och underhållsuppgifterna kan också skötas med egen personal, varvid kostnaderna utgörs av lönekostnader och sociala kostnader och läggs fram under punkten Personalkostnader (inkl. lönebikostnader).</t>
  </si>
  <si>
    <t>Användnings- och överlåtelsebegränsningar</t>
  </si>
  <si>
    <t xml:space="preserve">För bostadsrättsbostäder gäller bruks- och överlåtelsebegränsningarna i regel varaktigt. Om alla bostäder i ett objekt används för annat ändamål än boende, och man av den anledningen anhåller om befrielse från bruks- och överlåtelsebegränsningarna, ska samfundet betala bort arava- och räntestödslånen innan objektet kan befrias från begränsningarna. Ur avsättningarna kan medel lånas tillfälligt för nämnda ändamål. När aktierna/fastigheten har sålts ska de lånade medlen återställas genast till det ursprungliga ändamålet. </t>
  </si>
  <si>
    <t>Höjning av bruksersättningar</t>
  </si>
  <si>
    <t>Bostadsrättssamfundet behöver inte separat lämna meddelande om en sådan höjning av ersättningen för värme, vatten eller någon annan förmån i anslutning till lägenheten som beror på ökning av förbrukningen eller ökning av antalet personer som bor i lägenheten, om det i hyresavtalet har avtalats att förmånen ska ersättas separat på basis av förbrukningen eller antalet personer som bor i lägenheten.</t>
  </si>
  <si>
    <t>Bruksvederlag I (intäkter, ej utjämnbara)</t>
  </si>
  <si>
    <t xml:space="preserve">Bruksvederlag som samlas in för kostnader som inte ska utjämnas. Ej utjämnbara kostnader är kostnader som den boende kan påverka genom sin egen verksamhet. T.ex. el, uppvärmning, avfallskostnader, vatten osv. Över- och underskott från ej utjämnbara kostnader ska beaktas objektspecifikt i kommande vederlag för de boende. </t>
  </si>
  <si>
    <t>Bruksvederlag II (intäkter, utjämnbara)</t>
  </si>
  <si>
    <t xml:space="preserve">Vederlagsintäkter som samlas in för gemensamma utgifter för alla hus som hör till utjämningsgruppen eller samfundet. Utgifter som ska utjämnas är till exempel hyra för tomt, fastighetsskatt, allmänna kostnader för förvaltning och marknadsföring samt försäkringar. </t>
  </si>
  <si>
    <t>Höjning av bruksvederlaget</t>
  </si>
  <si>
    <t>Bostadsrättssamfundet ska skriftligen underrätta bostadsrättshavaren om höjning av bruksvederlaget. Samtidigt ska grunden för höjningen och det nya bruksvederlaget meddelas. Det förhöjda bruksvederlaget träder i kraft tidigast två månader efter ingången av den betalningsperiod för bruksvederlaget som följer närmast efter det meddelandet gjordes.</t>
  </si>
  <si>
    <t>Bestämning av bruksvederlag</t>
  </si>
  <si>
    <t xml:space="preserve">Utgångspunkten för bestämningen av bruksvederlagen är att varje bostadsrättshus ska svara för sina egna kostnader med hjälp av bruksvederlag som samlas in av lägenheterna och andra inkomster, dock med beaktande av de utjämningsmöjligheter som tillåts i lag. Bestämningen av bruksvederlagen börjar med bestämning av objektsspecifika kostnader. Detta gäller även utjämnbara kostnader. De objektsspecifika kalkylerna sammanslås till en bruksvederlagskalkyl för utjämningsgruppen, ifall samfundet har flera utjämningsgrupper. Utjämningsgruppens bruksvederlagskalkyler sammanslås vidare till en bruksvederlagskalkyl för hela samfundet. Uppskattningar av det kommande årets utgifter antecknas i kalkylen. Skötselutgifterna grundar sig på föregående års bokslut och utfallet för innevarande år samt sådana förändringar i kostnaderna som man redan känner till. De finansiella utgifterna grundar sig på bankens och Statskontorets uppgifter om amorteringar och räntor under det kommande året. </t>
  </si>
  <si>
    <t>Amorteringar av lån för byggande eller ombyggnad av ett objekt.  Amorteringar av aravalån beaktas i enlighet med Statskontorets direktdebiteringsavi/fakturering.</t>
  </si>
  <si>
    <t xml:space="preserve">Räntestödslån som tagits ut för att finansiera byggandet av nya objekt. Om medel som samlats in för avsättningar har lånats till finansieringen under byggnadstiden ska motsvarande belopp av de uttagna lånen återställas till avsättningarna. </t>
  </si>
  <si>
    <t>Skydd av kalkyl och låsning av celler</t>
  </si>
  <si>
    <t xml:space="preserve">De färglagda cellerna i kalkylen är i regel låsta och hela arbetsboken är skyddad med lösenord. För att redigera kalkylen kan skyddet tas bort med lösenordet "ara" (kontrollera &gt; ta bort tabellskydd).  Låsta celler kan frigöras så här: Start &gt; formatera &gt; lås cellen. </t>
  </si>
  <si>
    <t>Skyldighet att upprätta kalkyler</t>
  </si>
  <si>
    <r>
      <rPr>
        <sz val="11"/>
        <color theme="1"/>
        <rFont val="Verdana"/>
        <family val="2"/>
      </rPr>
      <t xml:space="preserve">De efterkalkyler som förutsätts i lagen om bostadsrättsbostäder ska finnas upprättade </t>
    </r>
    <r>
      <rPr>
        <b/>
        <sz val="11"/>
        <color theme="1"/>
        <rFont val="Verdana"/>
        <family val="2"/>
      </rPr>
      <t>från och med 2011.</t>
    </r>
    <r>
      <rPr>
        <sz val="11"/>
        <color rgb="FF000000"/>
        <rFont val="Verdana"/>
        <family val="2"/>
      </rPr>
      <t xml:space="preserve"> </t>
    </r>
    <r>
      <rPr>
        <sz val="11"/>
        <color rgb="FF000000"/>
        <rFont val="Verdana"/>
        <family val="2"/>
      </rPr>
      <t>Kalkylerna ska göras upp separat för varje samfund, utjämningsgrupp och hus.</t>
    </r>
    <r>
      <rPr>
        <sz val="11"/>
        <color rgb="FF000000"/>
        <rFont val="Verdana"/>
        <family val="2"/>
      </rPr>
      <t xml:space="preserve"> </t>
    </r>
  </si>
  <si>
    <t>Vinster och förluster från överlåtelse av finansiella värdepapper</t>
  </si>
  <si>
    <t xml:space="preserve">Upptas bland ränteintäkter och övriga finansiella intäkter samt bland övriga räntekostnader och finansiella kostnader. </t>
  </si>
  <si>
    <t xml:space="preserve">Uppvärmning                   </t>
  </si>
  <si>
    <t xml:space="preserve">I hus som ingår i fjärrvärmenätet innefattar uppvärmningskostnaderna en grundavgift och en energiavgift. I fastigheter vars uppvärmning sköts med egen värmecentral består uppvärmningskostnaderna av anskaffningspriset för bränslet som används, såsom olja, samt mängden förbrukad energi. Ungefär 40 % av uppvärmningskostnaderna går åt till att värma upp vatten. </t>
  </si>
  <si>
    <t>Övrig verksamhet (utöver hyresverksamhet)</t>
  </si>
  <si>
    <t>Med det vederlag som tas ut av de boende får man inte täcka kostnader för omsorgs-, vård-, måltids- och andra dylika tjänster som erbjuds de boende. Separat bokföring ska föras över övrig verksamhet.</t>
  </si>
  <si>
    <t>Övrig hyresverksamhet (lokaler för fri hyresbestämning, t.ex. affärslokaler)</t>
  </si>
  <si>
    <t xml:space="preserve">Samfundet ska upprätta separata hyres- och bruksvederlagskalkyler (budgeter) för objekt som inte omfattas av självkostnadsprincipen. De ska också i bokföringen hållas åtskilda från verksamheten vid objekt som omfattas av självkostnadsprincipen. Totalbeloppen i kalkylerna för övrig verksamhet och hyresverksamhet överförs till ARAs kalkyl. Även balansräkningens poster, t.ex. investeringar och låneamorteringar, ska kunna separeras från posterna i balansräkningen för objekt som omfattas av självkostnadsprincipen. </t>
  </si>
  <si>
    <t>Övrig hyresverksamhet och övrig verksamhet</t>
  </si>
  <si>
    <t xml:space="preserve">Alla intäkter, kostnader, investeringar och finansiering av övrig (fri) hyresverksamhet och övrig verksamhet ska redovisas i kalkylen under övrig hyresverksamhet och övrig verksamhet. </t>
  </si>
  <si>
    <t xml:space="preserve">Kostnader för underhållet och skötseln av fastigheten som inte kan inräknas i någon av de ovan nämnda punkterna. Exempelvis känner man till att samfundet ska betala en skadeersättning. Vederlagen får dock inte inbegripa kostnader som orsakats av lagstridig verksamhet, t.ex. skadestånd som beordrats till följd av olaglig uppsägning. </t>
  </si>
  <si>
    <t xml:space="preserve">Fastighetens övriga intäkter som inte kan inräknas i någon av de ovan nämnda punkterna. </t>
  </si>
  <si>
    <t xml:space="preserve">Avgifter för användningen av tvättstuga, bastu och andra bruksersättningar. Intäkter i form av bruksersättningar minskar beloppet av det vederlag som ska tas ut. Intäkter i form av bruksersättningar ska motsvara de utgifter som de förorsakar. </t>
  </si>
  <si>
    <t>Övriga finansiella transaktioner i balansräkningen som inte påverkar över- eller underskottet i bostadsrättsverksamheten eller den övriga verksamheten, t.ex. hyresgarantier. Specificera händelser som visas i den här punkten under punkten för mer information.</t>
  </si>
  <si>
    <t xml:space="preserve">Uppskattningar av de bostadsrätter som kommer att säljas under året. Sammanslutningen kan också lägga fram de bostäder som ska säljas i samband med inlösen av bostadsrätter. </t>
  </si>
  <si>
    <t>Självkostnadsprincipen</t>
  </si>
  <si>
    <r>
      <rPr>
        <sz val="11"/>
        <color theme="1"/>
        <rFont val="Verdana"/>
        <family val="2"/>
      </rPr>
      <t xml:space="preserve">Bestämningen av vederlagen för arava- och räntestödsbelånade bostadsrättsobjekt </t>
    </r>
    <r>
      <rPr>
        <b/>
        <sz val="11"/>
        <color theme="1"/>
        <rFont val="Verdana"/>
        <family val="2"/>
      </rPr>
      <t>grundar sig på självkostnadsprincipen, vilket innebär att</t>
    </r>
    <r>
      <rPr>
        <sz val="11"/>
        <color theme="1"/>
        <rFont val="Verdana"/>
        <family val="2"/>
      </rPr>
      <t xml:space="preserve"> finansieringskostnaderna för anskaffningen av objektet och skötselkostnaderna enligt god fastighetshållning kan inkluderas i vederlaget.</t>
    </r>
    <r>
      <rPr>
        <sz val="11"/>
        <color rgb="FF000000"/>
        <rFont val="Verdana"/>
        <family val="2"/>
      </rPr>
      <t xml:space="preserve"> </t>
    </r>
    <r>
      <rPr>
        <sz val="11"/>
        <color rgb="FF000000"/>
        <rFont val="Verdana"/>
        <family val="2"/>
      </rPr>
      <t>Om ett över- eller underskott uppkommer ska det beaktas i de kommande vederlagen som ska betalas av dem som bor i husen.</t>
    </r>
    <r>
      <rPr>
        <sz val="11"/>
        <color rgb="FF000000"/>
        <rFont val="Verdana"/>
        <family val="2"/>
      </rPr>
      <t xml:space="preserve"> </t>
    </r>
    <r>
      <rPr>
        <sz val="11"/>
        <color rgb="FF000000"/>
        <rFont val="Verdana"/>
        <family val="2"/>
      </rPr>
      <t>I vederlagen kan dessutom ingå avsättningar för ombyggnad, underhåll och skötsel samt lagstadgade skyldigheter.</t>
    </r>
    <r>
      <rPr>
        <sz val="11"/>
        <color rgb="FF000000"/>
        <rFont val="Verdana"/>
        <family val="2"/>
      </rPr>
      <t xml:space="preserve"> </t>
    </r>
    <r>
      <rPr>
        <sz val="11"/>
        <color rgb="FF000000"/>
        <rFont val="Verdana"/>
        <family val="2"/>
      </rPr>
      <t>Avsättningarna ska också grunda sig på verkliga kostnader som kommer att realiseras.</t>
    </r>
    <r>
      <rPr>
        <sz val="11"/>
        <color rgb="FF000000"/>
        <rFont val="Verdana"/>
        <family val="2"/>
      </rPr>
      <t xml:space="preserve">  </t>
    </r>
  </si>
  <si>
    <t xml:space="preserve">Vederlag enligt självkostnadsprincipen som tas ut av invånarna. </t>
  </si>
  <si>
    <t>Självfinansieringsdelens storlek</t>
  </si>
  <si>
    <r>
      <rPr>
        <sz val="11"/>
        <color theme="1"/>
        <rFont val="Verdana"/>
        <family val="2"/>
      </rPr>
      <t>I bruksvederlaget kan man också inkludera ränta på det kapital som ägaren har placerat för finansieringen av bostadsrättshuset.</t>
    </r>
    <r>
      <rPr>
        <sz val="11"/>
        <color rgb="FF000000"/>
        <rFont val="Verdana"/>
        <family val="2"/>
      </rPr>
      <t xml:space="preserve"> </t>
    </r>
    <r>
      <rPr>
        <sz val="11"/>
        <color rgb="FF000000"/>
        <rFont val="Verdana"/>
        <family val="2"/>
      </rPr>
      <t>Det här är emellertid sällsynt, eftersom finansieringen av anskaffningen av en byggnad vanligtvis i sin helhet täcks av bostadsrättsavgifter (15 %) och arava- eller räntestödslån (85 %).</t>
    </r>
    <r>
      <rPr>
        <sz val="11"/>
        <color rgb="FF000000"/>
        <rFont val="Verdana"/>
        <family val="2"/>
      </rPr>
      <t xml:space="preserve"> </t>
    </r>
  </si>
  <si>
    <r>
      <rPr>
        <sz val="11"/>
        <color theme="1"/>
        <rFont val="Verdana"/>
        <family val="2"/>
      </rPr>
      <t xml:space="preserve">Dividend eller återbetalning av kapital till ett belopp som ägaren de facto har placerat i </t>
    </r>
    <r>
      <rPr>
        <b/>
        <sz val="11"/>
        <color theme="1"/>
        <rFont val="Verdana"/>
        <family val="2"/>
      </rPr>
      <t>samfundet</t>
    </r>
    <r>
      <rPr>
        <sz val="11"/>
        <color theme="1"/>
        <rFont val="Verdana"/>
        <family val="2"/>
      </rPr>
      <t>.</t>
    </r>
    <r>
      <rPr>
        <sz val="11"/>
        <color rgb="FF000000"/>
        <rFont val="Verdana"/>
        <family val="2"/>
      </rPr>
      <t xml:space="preserve"> </t>
    </r>
    <r>
      <rPr>
        <sz val="11"/>
        <color rgb="FF000000"/>
        <rFont val="Verdana"/>
        <family val="2"/>
      </rPr>
      <t>Det här gäller endast bostadsrättssamfund i aktiebolagsform.</t>
    </r>
    <r>
      <rPr>
        <sz val="11"/>
        <color rgb="FF000000"/>
        <rFont val="Verdana"/>
        <family val="2"/>
      </rPr>
      <t xml:space="preserve"> </t>
    </r>
    <r>
      <rPr>
        <sz val="11"/>
        <color rgb="FF000000"/>
        <rFont val="Verdana"/>
        <family val="2"/>
      </rPr>
      <t>Placeringen kan ha gjorts i form av eget kapital (aktiekapital) eller så kan placeringen vara någon annan post som är jämförbar med eget kapital.</t>
    </r>
    <r>
      <rPr>
        <sz val="11"/>
        <color rgb="FF000000"/>
        <rFont val="Verdana"/>
        <family val="2"/>
      </rPr>
      <t xml:space="preserve"> </t>
    </r>
    <r>
      <rPr>
        <sz val="11"/>
        <color rgb="FF000000"/>
        <rFont val="Verdana"/>
        <family val="2"/>
      </rPr>
      <t>Beloppet av dividend eller återbetalning av kapital kan tills vidare utgöra högst 4% av beräkningsgrunden.</t>
    </r>
    <r>
      <rPr>
        <sz val="11"/>
        <color rgb="FF000000"/>
        <rFont val="Verdana"/>
        <family val="2"/>
      </rPr>
      <t xml:space="preserve"> </t>
    </r>
    <r>
      <rPr>
        <sz val="11"/>
        <color rgb="FF000000"/>
        <rFont val="Verdana"/>
        <family val="2"/>
      </rPr>
      <t>Till beräkningsgrunden räknas de belopp som ägaren de facto själv har placerat i samfundet.</t>
    </r>
    <r>
      <rPr>
        <sz val="11"/>
        <color rgb="FF000000"/>
        <rFont val="Verdana"/>
        <family val="2"/>
      </rPr>
      <t xml:space="preserve"> </t>
    </r>
  </si>
  <si>
    <t>Tjänster</t>
  </si>
  <si>
    <t xml:space="preserve">Om samfundet tillhandahåller de boende sådana tjänster som inte hör till normal fastighetshållning ska kostnaderna för produktionen av dessa tjänster täckas med särskilda serviceavgifter, inte med bruksvederlagen. Tjänsternas intäkter och kostnader presenteras i samfundets övriga verksamhet i nedre delen av kalkylen. </t>
  </si>
  <si>
    <t>Lyft av ombyggnads- och skötsellån</t>
  </si>
  <si>
    <t xml:space="preserve">Lån som lyfts för att täcka kostnaderna för ombyggnad och skötsel och underhåll av fastigheten. </t>
  </si>
  <si>
    <t>Maximibelopp för avsättning för kostnader för ombyggnad, underhåll och skötsel</t>
  </si>
  <si>
    <r>
      <rPr>
        <b/>
        <sz val="11"/>
        <color rgb="FF000000"/>
        <rFont val="Verdana"/>
        <family val="2"/>
      </rPr>
      <t>Avsättningar tillåts enligt följande:</t>
    </r>
    <r>
      <rPr>
        <b/>
        <sz val="11"/>
        <color rgb="FF000000"/>
        <rFont val="Verdana"/>
        <family val="2"/>
      </rPr>
      <t xml:space="preserve"> </t>
    </r>
    <r>
      <rPr>
        <sz val="11"/>
        <color rgb="FF000000"/>
        <rFont val="Verdana"/>
        <family val="2"/>
      </rPr>
      <t xml:space="preserve">
</t>
    </r>
    <r>
      <rPr>
        <sz val="11"/>
        <color rgb="FF000000"/>
        <rFont val="Verdana"/>
        <family val="2"/>
      </rPr>
      <t>• högst 1 €/ bost-m</t>
    </r>
    <r>
      <rPr>
        <vertAlign val="superscript"/>
        <sz val="11"/>
        <color rgb="FF000000"/>
        <rFont val="Verdana"/>
        <family val="2"/>
      </rPr>
      <t>2</t>
    </r>
    <r>
      <rPr>
        <sz val="11"/>
        <color rgb="FF000000"/>
        <rFont val="Verdana"/>
        <family val="2"/>
      </rPr>
      <t>/mån, om det har gått högst 20 år sedan lånet som beviljats för finansiering av huset eller bostaden godkändes som arava- eller räntestödslån,
• högst 2 €/ bost-m</t>
    </r>
    <r>
      <rPr>
        <vertAlign val="superscript"/>
        <sz val="11"/>
        <color rgb="FF000000"/>
        <rFont val="Verdana"/>
        <family val="2"/>
      </rPr>
      <t>2</t>
    </r>
    <r>
      <rPr>
        <sz val="11"/>
        <color rgb="FF000000"/>
        <rFont val="Verdana"/>
        <family val="2"/>
      </rPr>
      <t>/mån, om över 20 år har förflutit från det att lånet som beviljats för finansiering av huset eller bostaden godkändes som arava- eller räntestödslån,
• 0 €/ bost-m</t>
    </r>
    <r>
      <rPr>
        <vertAlign val="superscript"/>
        <sz val="11"/>
        <color rgb="FF000000"/>
        <rFont val="Verdana"/>
        <family val="2"/>
      </rPr>
      <t>2</t>
    </r>
    <r>
      <rPr>
        <sz val="11"/>
        <color rgb="FF000000"/>
        <rFont val="Verdana"/>
        <family val="2"/>
      </rPr>
      <t>/mån för objekt som finansierats med räntestödslån 1.7.2018 eller senare.</t>
    </r>
    <r>
      <rPr>
        <sz val="11"/>
        <color rgb="FF000000"/>
        <rFont val="Verdana"/>
        <family val="2"/>
      </rPr>
      <t xml:space="preserve"> </t>
    </r>
  </si>
  <si>
    <t>Kostnader för ombyggnad</t>
  </si>
  <si>
    <t xml:space="preserve">Kostnader för ombyggnad som ska täckas med avsättningar </t>
  </si>
  <si>
    <t>Små årliga reparationer</t>
  </si>
  <si>
    <t xml:space="preserve">De årliga reparationer som inte är oskäliga för en enskild fastighet vid utjämningen av reparationskostnader mellan olika objekt. </t>
  </si>
  <si>
    <t>Kapitalkostnader</t>
  </si>
  <si>
    <t xml:space="preserve">Som kapitalkostnader beaktas endast räntor och amorteringar som hänför sig till finansiering enligt det ursprungliga lånebeslutet, räntor för lån som tagits för att finansiera grundrenoveringar och ombyggnader samt amorteringar och årsavgifter enligt villkoren i skuldebreven för dessa lån. </t>
  </si>
  <si>
    <t>Låsa/låsa upp fönsterrutor</t>
  </si>
  <si>
    <t xml:space="preserve">Rutorna är låsta från B4 för att rubrikerna ska synas när man rör sig neråt och sidledes i kalkylen. Lås upp rutorna från B4 så här: Visa&gt; Lås fönsterrutor &gt; Lås upp fönsterrutor. Fönsterrutorna kan låsas på motsvarande sätt från B4: Visa &gt; Lås fönsterrutor. </t>
  </si>
  <si>
    <t>Överförbar återstod (+/-)</t>
  </si>
  <si>
    <t xml:space="preserve">Över-/underskott från räkenskapsperioden och från tidigare räkenskapsperioder. </t>
  </si>
  <si>
    <t xml:space="preserve">Städning (köpta tjänster)                                                                      </t>
  </si>
  <si>
    <t>Kostnader som utomstående företag fakturerar för städning av fastigheten.</t>
  </si>
  <si>
    <t>Städning med egen personal</t>
  </si>
  <si>
    <t>Städningen kan också skötas med egen personal, varvid kostnaderna utgörs av lönekostnader och sociala kostnader och läggs fram under punkten Personalkostnader (inkl. lönebikostnader).</t>
  </si>
  <si>
    <t>Stora årliga reparationer</t>
  </si>
  <si>
    <t>I de skötselutgifter som kan utjämnas kan ingå utgifter för årliga reparationer som utan utjämning kan bli oskäliga för enskilda hus. För sådana reparationer samlas inga medel in i förväg bland avsättningarna.</t>
  </si>
  <si>
    <t xml:space="preserve">El och gas        </t>
  </si>
  <si>
    <t xml:space="preserve">Elkostnaderna består av eltariffen samt energiavgifter som baseras på mätning av förbrukningen av el och gas som levererats av energibolag, mätarhyror o. dyl. avgifter. Elförbrukningen följs upp och jämförs med föregående år. Den köpta elen ska konkurrensutsättas med några års mellanrum. </t>
  </si>
  <si>
    <t>Utjämningsgrupp</t>
  </si>
  <si>
    <r>
      <rPr>
        <sz val="11"/>
        <color theme="1"/>
        <rFont val="Verdana"/>
        <family val="2"/>
      </rPr>
      <t>En utjämningsgrupp kan vara en grupp som består av flera olika objekt.</t>
    </r>
    <r>
      <rPr>
        <sz val="11"/>
        <color theme="1"/>
        <rFont val="Verdana"/>
        <family val="2"/>
      </rPr>
      <t xml:space="preserve"> </t>
    </r>
    <r>
      <rPr>
        <sz val="11"/>
        <color theme="1"/>
        <rFont val="Verdana"/>
        <family val="2"/>
      </rPr>
      <t>Utjämningsgruppen kan också vara hela samfundet, om man gör en utjämning bland alla objekt som hör till samfundet.</t>
    </r>
    <r>
      <rPr>
        <sz val="11"/>
        <color theme="1"/>
        <rFont val="Verdana"/>
        <family val="2"/>
      </rPr>
      <t xml:space="preserve"> </t>
    </r>
    <r>
      <rPr>
        <sz val="11"/>
        <color theme="1"/>
        <rFont val="Verdana"/>
        <family val="2"/>
      </rPr>
      <t>I bruksvederlagskalkylen för varje objekt presenteras den uppskattade utjämningen av vederlaget, dvs. hur mycket objektet betalar för andra objekt eller hur mycket gottgörelse det får av andra objekt.</t>
    </r>
    <r>
      <rPr>
        <sz val="11"/>
        <color theme="1"/>
        <rFont val="Verdana"/>
        <family val="2"/>
      </rPr>
      <t xml:space="preserve"> </t>
    </r>
    <r>
      <rPr>
        <sz val="11"/>
        <color theme="1"/>
        <rFont val="Verdana"/>
        <family val="2"/>
      </rPr>
      <t>Vederlagets utjämningssumma fås från de sammanlagda kostnaderna för alla objekt som hör till utjämningsgruppen genom att som beräkningsgrund använda grunderna för utjämningen enligt bolagets och invånarnas beslut (t.ex. bruksvärde eller area).</t>
    </r>
    <r>
      <rPr>
        <sz val="11"/>
        <color theme="1"/>
        <rFont val="Verdana"/>
        <family val="2"/>
      </rPr>
      <t xml:space="preserve"> </t>
    </r>
    <r>
      <rPr>
        <sz val="11"/>
        <color rgb="FF000000"/>
        <rFont val="Verdana"/>
        <family val="2"/>
      </rPr>
      <t xml:space="preserve">I </t>
    </r>
    <r>
      <rPr>
        <b/>
        <sz val="11"/>
        <color rgb="FF000000"/>
        <rFont val="Verdana"/>
        <family val="2"/>
      </rPr>
      <t xml:space="preserve">efterkalkylen </t>
    </r>
    <r>
      <rPr>
        <sz val="11"/>
        <color rgb="FF000000"/>
        <rFont val="Verdana"/>
        <family val="2"/>
      </rPr>
      <t>beräknas utjämningen av varje objekts vederlag på basis av utjämningsgruppens faktiska kostnader.</t>
    </r>
    <r>
      <rPr>
        <sz val="11"/>
        <color rgb="FF000000"/>
        <rFont val="Verdana"/>
        <family val="2"/>
      </rPr>
      <t xml:space="preserve">  </t>
    </r>
  </si>
  <si>
    <t>Kostnader som aktiveras i balansräkningen</t>
  </si>
  <si>
    <t xml:space="preserve">Utgifter (t.ex. stora reparationer) som i samfundets bokslut bokförs som ökning i aktiverade kostnader i balansräkningen. Aktiverade kostnader i anslutning till anskaffningen av nya objekt presenteras i slutet av kalkylen i samband med finansieringen av det nya objektet. Om de aktiverade kostnaderna i kalkylen anges som minus, anges korrigeringarna som bruttobelopp. Den sammanlagda summan av reparationskostnaderna och de kostnader som aktiverats i balansräkningen ska motsvara det belopp som använts för reparationerna. </t>
  </si>
  <si>
    <t xml:space="preserve">Kostnader som aktiveras i balansräkningen under räkenskapsperioden, nya objekt och ombyggnad </t>
  </si>
  <si>
    <t>Kostnader för byggande och ombyggnad av nya objekt samt understöd för dessa under räkenskapsperioden inklusive räntor och andra poster under byggnadstiden.</t>
  </si>
  <si>
    <t>Verksamhetsberättelse och bokslut</t>
  </si>
  <si>
    <t xml:space="preserve">Anvisningen gäller verksamhetsberättelsen och bokslutet för 2021. Hela samfundets efterkalkyl ska fogas till samfundets verksamhetsberättelse och objektens bruksvederlags- och efterkalkyler ska bifogas samfundets bokslut. Om samfundet har många objekt behöver kalkylerna inte bifogas bokslutet, utan för en invånare i en enskild husenhet kan kalkylerna för varje objekt finnas tillgängliga till exempel på samfundets verksamhetsställe och webbplats. </t>
  </si>
  <si>
    <t xml:space="preserve">Betalning av avkastning till ägaren </t>
  </si>
  <si>
    <t>Sammanslutningen får inte betala annat än skälig avkastning till sin ägare på de medel som ägaren placerat i samfundet (t.ex. aktiekapital). En skälig avkastning är högst 4 % av samfundets beräkningsgrund. ARA fastställer beräkningsgrunden för avkastningen och beloppet för den godtagbara avkastningen på basis av samfundens årsuppgifter (bokslutsuppgifter). Beräkningsgrunden för avkastningen på de medel som ägaren av samfundet har placerat är de medel som placerats i samfundet i form av pengar eller annan egendom som behövs för samfundets verksamhet och som ägaren de facto själv har placerat som aktiekapital, andelskapital eller som en annan post som kan jämställas med dessa. Samfundet ska på egen hand utreda och vid behov visa att de medel som den läser in i beräkningsgrunden är investerade av ägaren. 
I efterkalkylen antecknas "Dividend eller kapitalåterbäring".</t>
  </si>
  <si>
    <t>Tomma bostäder</t>
  </si>
  <si>
    <t xml:space="preserve">Vederlagen ska fastställas för en nyttjandegrad på 100 %. Om man förbereder sig för tomgång ska avsättningsbeloppet basera sig på utfallet för tidigare år och innevarande år. Avsättning för tomma bostäder ökar vederlagets belopp.  </t>
  </si>
  <si>
    <t xml:space="preserve">Underhåll av utomhusområden (köpta tjänster)                                                                                         </t>
  </si>
  <si>
    <t xml:space="preserve">Kostnader som utomstående företag fakturerar för skötseln av utomhusområden. Kostnader för skötsel av utomhusområden är bl.a. kostnader som uppkommit för fastighetsskötselföretaget för renhållning av utomhusområden, skötsel av grönområden och planteringar, snöskottning, halkbekämpning, hyrning av redskap och anordningar som behövs för skötseln av utomhusområden, växtskydd och insektbekämpning samt anskaffning av förnödenheter som behövs för ovan nämnda arbeten (mylla, frön, plantor, gödsel, sand etc.). De boende kan om de så önskar delta t.ex. i skötseln av utomhusområdena, varvid tillbörliga försäkringspremier kan beaktas i vederlagen. </t>
  </si>
  <si>
    <t>Kostnader för nya objekt som ska byggas</t>
  </si>
  <si>
    <t>Kostnader för planering och utveckling av nya objekt får inte heller inkluderas i de vederlag som tas ut av de boende, utan sådana inkluderas i byggnadskostnaderna för det nya objektet. Sådana planerings- och utvecklingskostnader som inte leder till att ett nytt objekt byggs får inte täckas med vederlag, utan de är på byggarens ansvar.</t>
  </si>
  <si>
    <t xml:space="preserve">Skadeförsäkringar                                       </t>
  </si>
  <si>
    <t xml:space="preserve">Försäkringar som fastighetens ägare har tecknat som skydd för egendomen. Fastighetsägaren ansöker om och får skadestånd enligt försäkringen. Enligt självkostnadsprincipen ska försäkringar av de boendes lösöre inte höra till vederlaget. Försäkringskostnaderna omfattar bland annat följande centrala försäkringspremier: fullvärdesförsäkring för fastigheten, fastighetsförsäkring, brandförsäkring, vattenskadeförsäkring, inbrottsförsäkring, stöldförsäkring, utrustningsförsäkring, glasförsäkring, lösöresförsäkring, talkoförsäkring, ansvarsförsäkring för styrelsen och disponenten. </t>
  </si>
  <si>
    <t>Avsättning för inlösning av bostadsrätt</t>
  </si>
  <si>
    <t>Bostadsrättshusets ägare ska lösa in bostadsrätten av bostadsrättshavaren inom tre månader efter att den boende har meddelat husägaren om avsikten att överlåta bostadsrätten. I bruksvederlagen kan medel för inlösen samlas in på förhand till ett belopp som motsvarar de sannolika inlösningarna under innevarande år och därpå följande år. Med inlösen avses här de bostadsrättslägenheter som samfundet inte har kunnat sälja vidare till bostadsrättshavaren, utan bostäderna har blivit kvar hos samfundet och eventuellt hyrts ut vidare. Som noter till bokslutet ska uppges de lägenheter i husägarsamfundets eller -stiftelsens besittning i fråga om vilka bostadsrätten har lösts in.</t>
  </si>
  <si>
    <t>Enligt bostadsrättslagen kan man genom bruksvederlag på förhand samla in medel för förpliktelser som enligt lag ankommer på bostadsrättshusets ägare och som inte beror på att ägaren har handlat lagstridigt. Dessa skyldigheter är avsättningar för inlösning av bostadsrättsavgifter och amorteringar av lån. Se närmare anvisningar om avsättning för inlösning av bostadsrätter och för amorteringar av lån.</t>
  </si>
  <si>
    <t>Låneamorteringarna stiger stegvis med fem års mellanrum. För låneamorteringar som stiger stegvis kan samfundet i skälig utsträckning samla in medel i förskott. Bostadsrättssamfundet har också möjlighet att amortera räntestödslånen i en post med fem års mellanrum. För amorteringar av dessa lån ska samfundet förbereda sig genom att samla in medel i förskott i bruksvederlagen.</t>
  </si>
  <si>
    <t xml:space="preserve">Det är möjligt att förbereda sig för större reparationer och ombyggnad och för underhåll och skötsel genom att samla in medel för dessa kostnader i förväg genom vederlag och hyror. Avsättningarna ska grunda sig på faktiska kostnader som förfaller till betalning i framtiden (PTS). I efterkalkylen ska de belopp som samlats in för avsättningar motsvara det som de facto tagits ut av de boende för dessa avsättningar. </t>
  </si>
  <si>
    <t>Brev om höjning av vederlaget</t>
  </si>
  <si>
    <t xml:space="preserve">De boende ska underrättas om höjningen av bruksvederlaget två månader innan det nya vederlaget träder i kraft. </t>
  </si>
  <si>
    <t>Utjämning av vederlag</t>
  </si>
  <si>
    <t>Det bruksvederlag som tas ut för en bostadsrättsbostad kan användas till att täcka utgifterna både för det bostadsrättshus där bostaden är belägen och för andra bostadsrättshus med samma ägare. I bruksvederlagskalkylen presenteras summorna av hela samfundets eller utjämningsgruppens uppskattade sammanlagda kostnader som kostnader eller intäkter för objekten (utjämning av vederlaget). Summorna för utjämningen som presenteras i efterkalkylen har beräknats utifrån hela samfundets eller utjämningsgruppens faktiska kostnader. Sammanslutningen kan lägga fram utjämningsgrunderna för de boende till exempel i en separat redogörelse. Utjämningen kan till exempel göras enligt ytan eller genom att poängsätta objekten utifrån bruksvärdet, varvid bl.a. husets, ålder, läge och kvalitetsnivå beaktas vid utjämningen. Med hjälp av bruksvärdet kan huset värderas i förhållande till andra hus i samma utjämningsgrupp. Bruksvärdet kan ändras genom en renovering som höjer kvalitetsnivån. För utjämning av kostnader enligt bruksvärdet finns en modellräknare (på finska) på ARA:s webbplats www.ara.fi &gt; Ohjaus- ja valvonta &gt; ARA-asuntokannan ohjaus- ja valvonta &gt; Asumisoikeusasunnot &gt; Käyttövastike &gt; Käyttöarvon mukainen tasausmalli. Räknaren beräknar ett poängvärde för varje objekt, objektets andel i procent av kostnaderna samt objektets andel av de gemensamma kostnaderna.</t>
  </si>
  <si>
    <t>Grunden för höjning av vederlagen</t>
  </si>
  <si>
    <t xml:space="preserve">Grunden för höjning av bruksvederlagen är självkostnadsprincipen. </t>
  </si>
  <si>
    <t>Grunderna för bestämning av vederlag</t>
  </si>
  <si>
    <t xml:space="preserve">Vederlagen bestäms för en användningsgrad på 100 procent. Om man förbereder sig för tomgång är rekommendationen att avsättning för tomgång läggs fram bland utjämnbara kostnader. </t>
  </si>
  <si>
    <t>Föregående års över- (+)/underskott (-) som överförts till vederlagen</t>
  </si>
  <si>
    <t xml:space="preserve">Andel som överförts till de boendes vederlag av det kumulativa över- och underskott som efterkalkylen visar (i efterkalkylen "Över-/underskott som ska beaktas i vederlagen under de följande åren"). Den överförbara andelen kan fördelas på ca 3–5 år för att vederlagen ska utvecklas i en jämn takt. Ett underskott ökar det föreslagna vederlagsbeloppet och ett överskott minskar det. Ett under- eller överskott i ej utjämnbara skötselutgifter ska överföras till de boendes kommande vederlag specifikt för varje hus. Över- och underskottet i de utgifter som ska utjämnas överförs på samfundsnivå, varvid samfundet kan jämna ut över- och underskottet mellan olika objekt. Ett överskott i medel som samlats in för avsättningar överförs inte till vederlagen utan får användas efter samfundets behov. Investeringarnas finansieringsöverskott beaktas inte heller i kommande vederlag. I investeringarna redovisas i regel finansieringen av nya objekt som är under byggnad. Om samfundet fördelar ett över- eller underskott på flera år ska den återstod som överförts till vederlagen och den andel av återstoden som inte överförs specificeras i en separat redogörelse för de boende. </t>
  </si>
  <si>
    <t xml:space="preserve">Vatten och avloppsvatten                                                    </t>
  </si>
  <si>
    <t xml:space="preserve">Kostnaderna för vatten- och avloppsvatten består av den kommunala tariffen samt bruksvattenavgifter som baseras på mätning av förbrukningen, avloppsvattenavgifter och mätarhyror o. dyl. tillägg. </t>
  </si>
  <si>
    <t xml:space="preserve">Intäkter från vattenavgifter under räkenskapsperioden. I bostadsrättshus med lägenhetsspecifika vattenmätare ska den bruksavgift som tas ut i form av vattenavgifter basera sig på en tillförlitligt uppmätt faktisk förbrukning. För hus utan vattenmätare är det bra om bruksavgiften som tas ut i form av vattenavgifter motsvarar kostnaderna för vattnet. Ca 40 % av uppvärmningskostnaderna går åt till att värma upp vatten. </t>
  </si>
  <si>
    <t>Exempelvis tomtarrende, hyra för bostad-, parkeringsområde, bilplats och andra hyror.</t>
  </si>
  <si>
    <t>Uthyrda bostäder</t>
  </si>
  <si>
    <t xml:space="preserve">Bostadslägenheter i bostadsrättshus ska i första hand användas som bostäder för bostadsrättshavarna. I andra hand kan bostadslägenheterna användas av hyresgäster. Bestämmelser om hur hyran för bostadsrättsbostäder ska fastställas finns varken i bostadsrättslagen eller i lagen om bostadsrättsföreningar. Vid uthyrning tillämpas lagen om hyra av bostadslägenhet (481/1995).  Det vore bra att täcka både skötsel- och kapitalutgifterna med hyresintäkterna och i hyrorna kan också ingå avsättningar för kommande kostnader. </t>
  </si>
  <si>
    <t>Vederlag som samlas in för nästa års amorteringar av annuitetslån</t>
  </si>
  <si>
    <t xml:space="preserve">Om samfundet i förväg samlar in medel för en låneamorteringsandel som hänför sig till slutet av året men som ska betalas först följande år, ska den andel som samlas in i förväg och den andel som samlats in föregående räkenskapsperiod läggas fram separat bland avsättningarna för amorteringar såväl i bruksvederlagskalkylen som i efterkalkylen. </t>
  </si>
  <si>
    <t xml:space="preserve">Andel som samlas in i förväg under räkenskapsperioden för en amortering som förfaller nästa år (t.ex. under tiden 1.9 –31.12.2021, när lånet förfaller 28.2.2022). </t>
  </si>
  <si>
    <t>Årsuppgifter</t>
  </si>
  <si>
    <t xml:space="preserve">ARA ber varje år allmännyttiga samfund att rapportera sina årsuppgifter. Med årsuppgifter avses uppgifter om samfundets verksamhet och ekonomi, såsom bokslutsuppgifter och andra nödvändiga tilläggsuppgifter. Utöver den allmänna övervakningsuppgiften bedömer ARA på basis av de årsuppgifter som samfundet uppgett också samfundets förutsättningar att erhålla lån, om samfundet ansöker om nya statsunderstödda lån eller understöd från ARA. Uppgifter som begärs årligen är t.ex. resultaträkning, balansräkning, offentligt bokslut, verksamhetsberättelse, balansspecifikationer, resultaträkningsspecifikationer, noter, revisionsprotokoll och promemorior, placeringsplan, återstoder som framgår av efterkalkylerna. Uppgifterna i årsuppgifterna ska motsvara dem som presenteras i efterkalkylen. </t>
  </si>
  <si>
    <t xml:space="preserve">Återställande av medel som samlats in för avsättningar men lånats ut tillfälligt för annat ändamål (sek "Medel som lånats tillfälligt för annat ändamål"). I regel återställs medlen i det skede när räntestödslånet lyfts, ifall medlen har lånats för byggande av nya objekt. </t>
  </si>
  <si>
    <t xml:space="preserve">Medel som samfundet har samlat in kan placeras tillfälligt på ett betryggande och lönsamt sätt.  Insamlade medel kan vid byggande av bostadsrättsbostäder t.ex. placeras i tomtköp och annan tillfällig finansiering under byggnadstiden. Medel som insamlats genom de boendes vederlag får emellertid inte användas för att bestående täcka en nyproduktion av bostadsrättshus eller självfinansieringsdelen av anskaffningar. Medel som lånats ur avsättningarna ska återställas till det ursprungliga ändamålet genast när räntestödslånet har lyfts. 
</t>
  </si>
  <si>
    <t xml:space="preserve">Skatter och skatteåterbäringar som ska betalas under räkenskapsperioden. Vid tillämpning av självkostnadsprincipen uppkommer i allmänhet ingen beskattningsbar inkomst. Beskattningsbar inkomst kan uppkomma vid avsättning för kommande ombyggnads-, underhålls- och skötselkostnader samt för andra lagstadgade förpliktelser. Om samfundet har skattepliktig inkomst av ovan nämnda orsaker kan samfundet göra en bostadshusreservering för motsvarande belopp inom ramen för bestämmelserna om maximibelopp som anges i lagen om bostadshusreservering (846/1986). Skattepliktig inkomst kan också uppkomma i situationer där samfundets årliga amorteringar av lån som tagits för att finansiera fastighetens anskaffningsutgifter och ombyggnad är större än de maximala avskrivningarna för byggnader, maskiner och anordningar bland bestående aktiva som godkänns i beskattningen. </t>
  </si>
  <si>
    <t>Samfundets egna kalkylunderlag</t>
  </si>
  <si>
    <r>
      <rPr>
        <sz val="11"/>
        <color theme="1"/>
        <rFont val="Verdana"/>
        <family val="2"/>
      </rPr>
      <t>ARA:s modellunderlag för bruksvederlagskalkyler är avsett som stöd för bestämningen av vederlag.</t>
    </r>
    <r>
      <rPr>
        <sz val="11"/>
        <color theme="1"/>
        <rFont val="Verdana"/>
        <family val="2"/>
      </rPr>
      <t xml:space="preserve"> </t>
    </r>
    <r>
      <rPr>
        <sz val="11"/>
        <color theme="1"/>
        <rFont val="Verdana"/>
        <family val="2"/>
      </rPr>
      <t>De kalkyler som samfunden lägger fram kan avvika på många punkter från ARA:s modellunderlag.</t>
    </r>
    <r>
      <rPr>
        <sz val="11"/>
        <color theme="1"/>
        <rFont val="Verdana"/>
        <family val="2"/>
      </rPr>
      <t xml:space="preserve"> </t>
    </r>
    <r>
      <rPr>
        <sz val="11"/>
        <color theme="1"/>
        <rFont val="Verdana"/>
        <family val="2"/>
      </rPr>
      <t xml:space="preserve">Om samfunden bearbetar ARAs mall ska </t>
    </r>
    <r>
      <rPr>
        <b/>
        <sz val="11"/>
        <color theme="1"/>
        <rFont val="Verdana"/>
        <family val="2"/>
      </rPr>
      <t>de saker som bostadsrättslagen förutsätter</t>
    </r>
    <r>
      <rPr>
        <sz val="11"/>
        <color theme="1"/>
        <rFont val="Verdana"/>
        <family val="2"/>
      </rPr>
      <t xml:space="preserve"> ingå i kalkylerna.</t>
    </r>
    <r>
      <rPr>
        <sz val="11"/>
        <color rgb="FF000000"/>
        <rFont val="Verdana"/>
        <family val="2"/>
      </rPr>
      <t xml:space="preserve"> </t>
    </r>
    <r>
      <rPr>
        <sz val="11"/>
        <color rgb="FF000000"/>
        <rFont val="Verdana"/>
        <family val="2"/>
      </rPr>
      <t>Sammanslutningen ansvarar också för att granska och uppdatera beräkningsformlerna för modellen.</t>
    </r>
    <r>
      <rPr>
        <sz val="11"/>
        <color rgb="FF000000"/>
        <rFont val="Verdana"/>
        <family val="2"/>
      </rPr>
      <t xml:space="preserve"> </t>
    </r>
    <r>
      <rPr>
        <sz val="11"/>
        <color rgb="FF000000"/>
        <rFont val="Verdana"/>
        <family val="2"/>
      </rPr>
      <t>Låsta celler visas i kalkylen med ljusgrön färg.</t>
    </r>
    <r>
      <rPr>
        <sz val="11"/>
        <color rgb="FF000000"/>
        <rFont val="Verdana"/>
        <family val="2"/>
      </rPr>
      <t xml:space="preserve"> </t>
    </r>
    <r>
      <rPr>
        <sz val="11"/>
        <color rgb="FF000000"/>
        <rFont val="Verdana"/>
        <family val="2"/>
      </rPr>
      <t>Schemana i kalkylen har gjorts upp så att kostnader som täckts med bruksvederlag visas med plustecken och kostnader som täckts med extern finansiering visas med minustecken.</t>
    </r>
  </si>
  <si>
    <t>Samfundets/objektets övriga verksamhet och fritt finansierad hyresverksamhet kan stöda självkostnadsverksamheten bland annat genom att finansiera investeringar i självkostnadsverksamheten. En investering som fått stöd bokförs som en aktiverad kostnad för självkostnadsverksamheten. Finansiering som erhållits för en investering bokförs på en egen rad; Finansiering från samfundets/objektets övriga verksamhet för investeringar i självkostnadsverksamhet (+).
Finansiering från övrig verksamhet och fritt finansierad hyresverksamhet upptas i kalkylerna för dessa verksamheter under Övriga händelser som ökar eller minskar finansieringen (+/-). På så sätt blir den finansiering som den övriga verksamheten ger självkostnadsverksamheten synlig på efterkalkylen.</t>
  </si>
  <si>
    <t xml:space="preserve">Inlösningar till samfundet av bostadsrätter i befintliga objekt. Samfunden kan om de så önskar bland inlösningarna av bostadsrätter redovisa såväl bostadsrätter som ska säljas och bostadsrätter som ska inlösas (nettosumman). Försäljning av bostadsrätter i nya objekt ska läggas fram i slutet av kalkylen bland externt finansierade händelser.  </t>
  </si>
  <si>
    <t>Enskild boendes rätt att få information, kalkyler</t>
  </si>
  <si>
    <t>För boende i en enskild husenhet kan bruksvederlags- och efterkalkylerna för respektive objekt hållas tillgängliga till exempel på samfundets kontor och webbplats, ifall samfundet består av ett betydande antal objekt och objektsvisa kalkyler inte kan bifogas bokslutet.</t>
  </si>
  <si>
    <t>Över-/underskott</t>
  </si>
  <si>
    <t xml:space="preserve">Differensen mellan vederlagsintäkter och andra intäkter samt de kostnader som hänförs till vederlaget. </t>
  </si>
  <si>
    <t>Insamling av överskott i vederlag</t>
  </si>
  <si>
    <t>Överskott får inte samlas in för skötsel- och kapitalkostnader, utan vederlagen ska fastställas enligt kostnaderna (intäkter - kostnader = 0 euro)</t>
  </si>
  <si>
    <t xml:space="preserve">Om samfundet gör extra amorteringar (9 § i räntestödsförordningen 666/2001, 48 § i aravaförordningen 1587/1993), ska de medel som samlas in för dessa läggas fram i bruksvederlagskalkylen separat från de övriga låneamorteringarna. Amorteringarna ska också betalas till samma belopp som samlats in för extra amorteringar via vederlagen. </t>
  </si>
  <si>
    <t xml:space="preserve">Underhålls- och skötselkostnader som ska täckas med avsättningar. </t>
  </si>
  <si>
    <t>Anvisning (gäller fr.o.m. 1.1.2022)</t>
  </si>
  <si>
    <r>
      <rPr>
        <sz val="11"/>
        <color theme="1"/>
        <rFont val="Verdana"/>
        <family val="2"/>
      </rPr>
      <t xml:space="preserve">Minst en gång per år ska en </t>
    </r>
    <r>
      <rPr>
        <b/>
        <sz val="11"/>
        <color theme="1"/>
        <rFont val="Verdana"/>
        <family val="2"/>
      </rPr>
      <t>bruksvederlags- och efterkalkyl för respektive objekt, en bruksvederlags- och efterkalkyl, en långsiktig reparationsplan (PTS) och en långsiktig finansieringsplan</t>
    </r>
    <r>
      <rPr>
        <sz val="11"/>
        <color theme="1"/>
        <rFont val="Verdana"/>
        <family val="2"/>
      </rPr>
      <t xml:space="preserve"> lämnas in för behandling av boendestämman, eller om man beslutat att grunda en boendekommitté, för behandling av kommittén.</t>
    </r>
    <r>
      <rPr>
        <b/>
        <sz val="11"/>
        <color rgb="FF000000"/>
        <rFont val="Verdana"/>
        <family val="2"/>
      </rPr>
      <t xml:space="preserve"> </t>
    </r>
  </si>
  <si>
    <t>Boendekommitténs rättigheter i ärenden som gäller bostadsrättsobjekt</t>
  </si>
  <si>
    <t>1) delta i beredningen av budgetförslaget och förslaget till bestämning av bruksvederlagen; 2) göra framställningar om de reparationer i huset som varje år ska täckas med bruksvederlagen och hyrorna; 3) delta i beredningen av husets reparationsplan på lång sikt; 4) delta i beredningen av husets finansieringsplan på lång sikt; 5) göra framställningar om innehållet i husets underhållsavtal, de arrangemang som gäller skötseln samt anordnandet av disponentskapet och underhållsuppgifterna; 6) för de boendes och de övriga lägenhetsinnehavarnas gemensamma räkning övervaka skötseln, underhållet och reparationerna i gemensamma utrymmen; 7) besluta om användningen av gemensamma hobby- och klubbrum och motsvarande utrymmen samt om anordnande av s.k. talkoarbete och andra motsvarande gemensamma tillställningar; 8) besluta om ärenden som har underställts boendekommittén samt utföra uppdrag som har anförtrotts den under förutsättning att boendekommittén är beredd att åta sig uppdraget; 9) behandla andra ärenden som gäller huset; 10) för det samarbetsorgan mellan det samfund som äger bostadsrättshuset och bostadsrättshavarna som avses i 45 § göra framställningar om ärenden som framkommer i boendeförvaltningen i det enskilda bostadsrättshuset och andra ärenden som ska behandlas.</t>
  </si>
  <si>
    <t>I varje bostadsrättshus hålls boendestämmor där bostadsrättshavarna i huset kan utöva sin beslutanderätt enligt bostadsrättslagen. Boendestämman har rätt att utse en boendekommitté eller flera boendekommittéer för att verkställa de beslut som fattas på boendestämman. Om stämman utser flera boendekommittéer ska den besluta om de frågor som ska behandlas av dessa. Boendestämman kan besluta att någon boendekommitté inte ska tillsättas tills vidare eller för följande mandatperiod, utan att dess uppgifter helt eller delvis ska skötas av boendestämman, en förtroendevald som utses i stället för boendekommittén eller bostadsrättssamfundet.</t>
  </si>
  <si>
    <t>De boendes rättigheter, kalkyler</t>
  </si>
  <si>
    <t>Bostadsrättssamfundet ska ge bostadsrättshavarna uppgifter om grunderna för bestämmande, utjämning och gradering av bruksvederlaget, om hur utjämningen påverkar bruksvederlaget samt om användningen av medel som samlats in genom bruksvederlag (bruksvederlags- och efterkalkyler). Uppgifterna ska lämnas till boendestämman och samarbetsorganet. De boende ska också ha tillgång till uppgifterna elektroniskt.</t>
  </si>
  <si>
    <t>Bostadsrättsförening, bestämmelser om boendeförvaltningen</t>
  </si>
  <si>
    <t>Bestämmelserna om boendeförvaltning tillämpas inte om huset ägs av en bostadsrättsförening. Bestämmelser om bostadsrättshavarens rätt att delta i bostadsrättsföreningens beslutsfattande finns i lagen om bostadsrättsföreningar.</t>
  </si>
  <si>
    <r>
      <t>Lägenhetsyta (m</t>
    </r>
    <r>
      <rPr>
        <vertAlign val="superscript"/>
        <sz val="11"/>
        <color theme="1"/>
        <rFont val="Verdana"/>
        <family val="2"/>
        <scheme val="minor"/>
      </rPr>
      <t>2</t>
    </r>
    <r>
      <rPr>
        <sz val="11"/>
        <color theme="1"/>
        <rFont val="Verdana"/>
        <family val="2"/>
        <scheme val="minor"/>
      </rPr>
      <t>)</t>
    </r>
  </si>
  <si>
    <t>Upphandlande enhet enligt lagen om offentlig upphandling och koncession</t>
  </si>
  <si>
    <t>Om det samfund som äger ett bostadsrättshus med statligt stöd är en sådan upphandlande enhet som avses i lagen om offentlig upphandling och koncession, föreskrivs det i nämnda lag om dess skyldighet att konkurrensutsätta upphandlingarna.  Bostadsrättshavarna i bostadsrättshus med statligt stöd har rätt att göra framställningar om konkurrensutsättning av upphandlingar och delta i konkurrensutsättningen.</t>
  </si>
  <si>
    <t>Gradering</t>
  </si>
  <si>
    <t>För att uppnå skäliga bruksvederlag får de ytor som utgör grund för bruksvederlagen för lägenheterna i bostadsrättsobjektet bestämmas lägenhetsspecifikt i bostadsrättsavtalen (gradering). Finansierings- och utvecklingscentralen för boendet kan på ansökan av ett bostadsrättssamfund godkänna att grunderna för bestämmande av bruksvederlaget ändras i gällande bostadsrättsavtal, om en rättvis fördelning av bruksvederlagen i bostadsrättsobjektet eller en skälig och rättvis nivå på bruksvederlaget i alla bostäder i bostadsrättsobjektet förutsätter detta och en ändring av graderingen inte medför oskäliga höjningar av bruksvederlagen. En ändring av graderingen ska behandlas i boendeförvaltningen.</t>
  </si>
  <si>
    <t xml:space="preserve">Dividend eller återbetalning av kapital till ett belopp som ägaren de facto har placerat i samfundet. Det här gäller endast bostadsrättssamfund i aktiebolagsform. Placeringen kan ha gjorts i form av eget kapital (aktiekapital) eller så kan placeringen vara någon annan post som är jämförbar med eget kapital. Beloppet av dividenden eller en annan gottgörelse kan vara högst 4 % av beräkningsgrunden. Till beräkningsgrunden räknas de belopp som ägaren de facto själv har placerat i samfundet. </t>
  </si>
  <si>
    <t>Rätt till information och informationsskyldighet från och med 1.9.2022</t>
  </si>
  <si>
    <t>Boendestämman, samarbetsorganet och boendekommittén har rätt att av det samfund som äger bostadsrättshuset eller dennes representant få de uppgifter om bostadsrättshuset eller samfundet som de behöver för att kunna utöva sina rättigheter. Uppgifterna ska vara styrkta av en revisor, om samarbetsorganet kräver det. Om det har krävts att uppgifterna ska vara styrkta av en revisor och uppgifternas riktighet inte kan styrkas, ska revisorn konstatera detta. De boende ska också ha tillgång till uppgifterna elektroniskt.</t>
  </si>
  <si>
    <t>De lagändringar som trädde i kraft 1.1.2022 gäller bokslutet för 2022. Noterna till bokslutet ska innehålla en samfundsspecifik bruksvederlags- och efterkalkyl samt de lägenheter i bostadsrättssamfundets besittning för vilka bostadsrätten har lösts in. Övriga krav i lagen som gäller bokslutet presenteras i ARAs bruksvederlagsguide.</t>
  </si>
  <si>
    <t xml:space="preserve">Verksamhetsberättelse </t>
  </si>
  <si>
    <t xml:space="preserve">De lagändringar som trädde i kraft 1.1.2022 gäller verksamhetsberättelsen för 2022. Verksamhetsberättelsen ska innehålla uppgifter om budgetens utfall och hur verksamhetens syfte har uppfyllts. </t>
  </si>
  <si>
    <t>Fri hyresverksamhet och övrig verksamhet</t>
  </si>
  <si>
    <t xml:space="preserve">Bostadsrättshusets ägare ska lösa in bostadsrätten av bostadsrättshavaren inom tre månader efter att den boende har meddelat husägaren om avsikten att överlåta bostadsrätten. I bruksvederlagen kan medel för inlösen samlas in på förhand till ett belopp som motsvarar de sannolika inlösningarna under innevarande år och därpå följande år. Med inlösen avses här de bostadsrättslägenheter som samfundet inte har kunnat sälja vidare till bostadsrättshavaren, utan bostäderna har blivit kvar hos samfundet och eventuellt hyrts ut vidare. Som noter till bokslutet ska uppges de lägenheter i bostadsrättssamfundets besittning för vilka bostadsrätten har lösts in. </t>
  </si>
  <si>
    <t xml:space="preserve">Uppskattade intäkter från vattenavgifter under räkenskapsperioden. I bostadsrättshus med lägenhetsspecifika vattenmätare ska den bruksavgift som tas ut i form av vattenavgifter basera sig på en tillförlitligt uppmätt faktisk förbrukning. Vattenkostnaderna får inte utjämnas mellan olika bostadsrättsbostäder, om den ersättning som tas ut av bostadsrättshavaren för dessa kostnader grundar sig på en tillförlitligt uppmätt faktisk förbrukning. För hus utan vattenmätare är det bra om bruksavgiften som tas ut i form av vattenavgifter motsvarar kostnaderna för vattnet. Ca 40 % av uppvärmningskostnaderna går åt till att värma upp vatten. </t>
  </si>
  <si>
    <t xml:space="preserve">Samfundets övriga verksamhet </t>
  </si>
  <si>
    <t xml:space="preserve">De bruksvederlag som tas ut av de boende får inte användas för att täcka kostnader för omsorgs-, vård-, måltids- o.d. tjänster som erbjuds de boende, utan kostnaderna för dessa ska täckas med separata serviceavgifter som presenteras i kalkylen som intäkter från övrig verksamhet. Även kostnader i anslutning till serviceverksamheten ska separeras från kostnader som omfattas av självkostnadsprincipen. Serviceverksamheten ska bokföras separat. </t>
  </si>
  <si>
    <t>Samfundets övriga hyresverksamhet (objekt med fri hyresbestämning)</t>
  </si>
  <si>
    <t xml:space="preserve">Samfundet ska upprätta separata hyresbestämningskalkyler (budgeter) för objekt som inte omfattas av självkostnadsprincipen. Totalbeloppen i kalkylerna för övrig verksamhet och hyresverksamhet överförs till ARAs kalkyl. Intäkterna och kostnaderna som omfattas av självkostnadsprincipen och övrig hyresverksamhet samt övrig verksamhet ska bokföras separat. Även balansräkningens poster, t.ex. investeringar och låneamorteringar, ska kunna separeras från posterna i balansräkningen för objekt som omfattas av självkostnadsprincipen. </t>
  </si>
  <si>
    <t>Finansieringsvederlag till Fastighets Ab/Bostads Ab</t>
  </si>
  <si>
    <t xml:space="preserve">Finansieringsvederlag som betalats till ömsesidiga fastighetsaktiebolag och bostadsaktiebolag i samfundets ägo. De betalda finansieringsvederlagen anges i sin helhet under denna punkt och kostnaderna behöver inte specificeras i fastighets-/bostadsaktiebolagets bokföring. </t>
  </si>
  <si>
    <t>För att underlätta upprättandet av efterkalkylerna har ARA gjort upp kontrollberäkningar för att stämma av resultaträkningens siffror och balansräkningens poster mot efterkalkylen. 
Syftet med kontrollanalysen är att visa om siffrorna i resultaträkningen och balansräkningen är korrekta. Resultaträkningens siffror matas in direkt från hela samfundets bokslutsuppgifter och objektspecifika siffror från objektens resultaträkningar. Balansräkningens siffror utgörs av förändringar som skett mellan två olika räkenskapsperioder (t.ex. aktiveringar = förändring i bestående aktiva mellan två räkenskapsperioder). Balansräkningens siffror över rörliga aktiva och kortfristiga skulder (med undantag av amorteringar på kortfristiga lån) presenteras inte i något annat sammanhang i kalkylen, med undantag för balansräkningens finansiella ställning.  
Förändringar i eget kapital och andra poster i balansräkningen ska också läggas fram i efterkalkylen. Sådana är till exempel utbetalning av dividend, ändring i fonder för inbetalt fritt eget kapital eller långfristiga hyresgarantier. För kontrollkalkylerna har inte alla scheman gjorts upp färdigt för avstämning av dessa ändringar. Scheman ska utarbetas från fall till fall.</t>
  </si>
  <si>
    <t>Total återstod som matats in i efterkalkylen (+/-)</t>
  </si>
  <si>
    <t>Justering av den totala återstoden i den finansiella ställningen i balansräkningen</t>
  </si>
  <si>
    <t>Betalda finansieringsvederlag till samfundet/Samfundets finansiella vederlag som ska betalas</t>
  </si>
  <si>
    <t>Finansieringsvederlag som samfundet betalar till t.ex. bostadsaktiebolag eller fastighetsaktiebolag.</t>
  </si>
  <si>
    <t>Vinst och förlust av försäljning av anläggningstillgångar</t>
  </si>
  <si>
    <t>Försäljning av anläggningstillgångar som bokförts bland bestående aktiva redovisas i efterkalkylen bland försäljningsintäkterna från ARA-bostadsbeståndet (fastigheter/aktier som befriats/omfattas av begränsningar). Försäljningsvinster och -förluster som bokförts i resultaträkningen redovisas i efterkalkylen bland övriga intäkter och kostnader. I kontrollkalkylerna ska förändringen i bestående aktiva mellan två olika räkenskapsperioder samt intäkterna och kostnaderna avstämmas mot bokföringen.</t>
  </si>
  <si>
    <t>Fusionsvinst och -förlust</t>
  </si>
  <si>
    <t>Fusionsvinst och -förlust redovisas i efterkalkylen bland övriga intäkter eller kostnader, om de har bokförts i resultaträkningen. I balansräkningen bokförda, t.ex. tillägg av byggnader, redovisas bland aktiverade kostnader / intäkter.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</si>
</sst>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41" x14ac:knownFonts="1">
    <font>
      <sz val="11"/>
      <color theme="1"/>
      <name val="Verdana"/>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sz val="11"/>
      <name val="Verdana"/>
      <family val="2"/>
    </font>
    <font>
      <b/>
      <sz val="11"/>
      <name val="Verdana"/>
      <family val="2"/>
    </font>
    <font>
      <sz val="11"/>
      <color rgb="FF000000"/>
      <name val="Verdana"/>
      <family val="2"/>
    </font>
    <font>
      <b/>
      <sz val="11"/>
      <color theme="1"/>
      <name val="Verdana"/>
      <family val="2"/>
    </font>
    <font>
      <b/>
      <sz val="16"/>
      <name val="Verdana"/>
      <family val="2"/>
    </font>
    <font>
      <b/>
      <sz val="14"/>
      <name val="Verdana"/>
      <family val="2"/>
    </font>
    <font>
      <b/>
      <vertAlign val="superscript"/>
      <sz val="11"/>
      <color theme="1"/>
      <name val="Verdana"/>
      <family val="2"/>
    </font>
    <font>
      <b/>
      <vertAlign val="superscript"/>
      <sz val="11"/>
      <name val="Verdana"/>
      <family val="2"/>
    </font>
    <font>
      <i/>
      <sz val="11"/>
      <name val="Verdana"/>
      <family val="2"/>
    </font>
    <font>
      <b/>
      <sz val="18"/>
      <color theme="4" tint="-0.499984740745262"/>
      <name val="Verdana"/>
      <family val="2"/>
    </font>
    <font>
      <b/>
      <sz val="20"/>
      <color theme="9" tint="-0.499984740745262"/>
      <name val="Verdana"/>
      <family val="2"/>
    </font>
    <font>
      <b/>
      <sz val="11"/>
      <name val="Verdana"/>
      <family val="2"/>
      <scheme val="minor"/>
    </font>
    <font>
      <sz val="11"/>
      <color theme="1"/>
      <name val="Verdana"/>
      <family val="2"/>
      <scheme val="minor"/>
    </font>
    <font>
      <sz val="11"/>
      <name val="Verdana"/>
      <family val="2"/>
      <scheme val="major"/>
    </font>
    <font>
      <b/>
      <sz val="11"/>
      <name val="Verdana"/>
      <family val="2"/>
      <scheme val="major"/>
    </font>
    <font>
      <b/>
      <sz val="16"/>
      <color theme="1"/>
      <name val="Verdana"/>
      <family val="2"/>
    </font>
    <font>
      <b/>
      <i/>
      <sz val="11"/>
      <name val="Verdana"/>
      <family val="2"/>
    </font>
    <font>
      <i/>
      <sz val="11"/>
      <color theme="1"/>
      <name val="Verdana"/>
      <family val="2"/>
    </font>
    <font>
      <sz val="14"/>
      <name val="Verdana"/>
      <family val="2"/>
    </font>
    <font>
      <sz val="11"/>
      <name val="Verdana"/>
      <family val="2"/>
      <scheme val="minor"/>
    </font>
    <font>
      <sz val="9"/>
      <name val="Segoe UI"/>
      <family val="2"/>
    </font>
    <font>
      <sz val="16"/>
      <color theme="1"/>
      <name val="Verdana"/>
      <family val="2"/>
      <scheme val="minor"/>
    </font>
    <font>
      <sz val="16"/>
      <name val="Verdana"/>
      <family val="2"/>
    </font>
    <font>
      <b/>
      <vertAlign val="superscript"/>
      <sz val="11"/>
      <color rgb="FF000000"/>
      <name val="Verdana"/>
      <family val="2"/>
    </font>
    <font>
      <b/>
      <sz val="11"/>
      <color rgb="FF000000"/>
      <name val="Verdana"/>
      <family val="2"/>
    </font>
    <font>
      <vertAlign val="superscript"/>
      <sz val="11"/>
      <name val="Verdana"/>
      <family val="2"/>
    </font>
    <font>
      <vertAlign val="superscript"/>
      <sz val="11"/>
      <color theme="1"/>
      <name val="Verdana"/>
      <family val="2"/>
      <scheme val="minor"/>
    </font>
    <font>
      <vertAlign val="superscript"/>
      <sz val="11"/>
      <color rgb="FF000000"/>
      <name val="Verdana"/>
      <family val="2"/>
    </font>
    <font>
      <b/>
      <sz val="11"/>
      <color theme="1"/>
      <name val="Verdana"/>
      <family val="2"/>
      <scheme val="minor"/>
    </font>
    <font>
      <b/>
      <sz val="12"/>
      <color theme="1"/>
      <name val="Verdana"/>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5"/>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399975585192419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top style="hair">
        <color auto="1"/>
      </top>
      <bottom style="hair">
        <color auto="1"/>
      </bottom>
      <diagonal/>
    </border>
    <border>
      <left/>
      <right/>
      <top/>
      <bottom style="hair">
        <color auto="1"/>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top style="hair">
        <color auto="1"/>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top style="hair">
        <color auto="1"/>
      </top>
      <bottom style="double">
        <color indexed="64"/>
      </bottom>
      <diagonal/>
    </border>
    <border>
      <left/>
      <right/>
      <top/>
      <bottom style="double">
        <color indexed="64"/>
      </bottom>
      <diagonal/>
    </border>
    <border>
      <left/>
      <right/>
      <top style="double">
        <color indexed="64"/>
      </top>
      <bottom/>
      <diagonal/>
    </border>
    <border>
      <left/>
      <right/>
      <top style="dotted">
        <color indexed="64"/>
      </top>
      <bottom style="dotted">
        <color indexed="64"/>
      </bottom>
      <diagonal/>
    </border>
    <border>
      <left/>
      <right/>
      <top style="dotted">
        <color indexed="64"/>
      </top>
      <bottom style="hair">
        <color indexed="64"/>
      </bottom>
      <diagonal/>
    </border>
    <border>
      <left/>
      <right/>
      <top/>
      <bottom style="dotted">
        <color indexed="64"/>
      </bottom>
      <diagonal/>
    </border>
    <border>
      <left/>
      <right/>
      <top style="dotted">
        <color indexed="64"/>
      </top>
      <bottom style="double">
        <color indexed="64"/>
      </bottom>
      <diagonal/>
    </border>
    <border>
      <left style="thick">
        <color theme="6" tint="-0.24994659260841701"/>
      </left>
      <right/>
      <top style="thick">
        <color theme="6" tint="-0.24994659260841701"/>
      </top>
      <bottom style="thick">
        <color theme="6" tint="-0.24994659260841701"/>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auto="1"/>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auto="1"/>
      </right>
      <top style="hair">
        <color indexed="64"/>
      </top>
      <bottom style="hair">
        <color indexed="64"/>
      </bottom>
      <diagonal/>
    </border>
    <border>
      <left style="hair">
        <color indexed="64"/>
      </left>
      <right style="thin">
        <color auto="1"/>
      </right>
      <top/>
      <bottom style="thin">
        <color auto="1"/>
      </bottom>
      <diagonal/>
    </border>
    <border>
      <left style="hair">
        <color indexed="64"/>
      </left>
      <right style="thin">
        <color auto="1"/>
      </right>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hair">
        <color indexed="64"/>
      </top>
      <bottom style="thin">
        <color auto="1"/>
      </bottom>
      <diagonal/>
    </border>
    <border>
      <left style="hair">
        <color indexed="64"/>
      </left>
      <right style="thin">
        <color auto="1"/>
      </right>
      <top style="thin">
        <color auto="1"/>
      </top>
      <bottom style="thin">
        <color indexed="64"/>
      </bottom>
      <diagonal/>
    </border>
    <border>
      <left style="hair">
        <color indexed="64"/>
      </left>
      <right style="thin">
        <color auto="1"/>
      </right>
      <top style="thin">
        <color indexed="64"/>
      </top>
      <bottom style="hair">
        <color indexed="64"/>
      </bottom>
      <diagonal/>
    </border>
    <border>
      <left style="hair">
        <color indexed="64"/>
      </left>
      <right style="thin">
        <color auto="1"/>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hair">
        <color auto="1"/>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double">
        <color indexed="64"/>
      </top>
      <bottom style="hair">
        <color indexed="64"/>
      </bottom>
      <diagonal/>
    </border>
    <border>
      <left/>
      <right style="thin">
        <color indexed="64"/>
      </right>
      <top style="hair">
        <color auto="1"/>
      </top>
      <bottom style="double">
        <color indexed="64"/>
      </bottom>
      <diagonal/>
    </border>
    <border>
      <left/>
      <right style="thin">
        <color indexed="64"/>
      </right>
      <top/>
      <bottom style="hair">
        <color indexed="64"/>
      </bottom>
      <diagonal/>
    </border>
    <border>
      <left style="thick">
        <color theme="6" tint="-0.24994659260841701"/>
      </left>
      <right style="thick">
        <color theme="6" tint="-0.24994659260841701"/>
      </right>
      <top style="thick">
        <color theme="6" tint="-0.24994659260841701"/>
      </top>
      <bottom style="thick">
        <color theme="6" tint="-0.24994659260841701"/>
      </bottom>
      <diagonal/>
    </border>
    <border>
      <left style="medium">
        <color theme="6" tint="-0.499984740745262"/>
      </left>
      <right/>
      <top style="medium">
        <color theme="6" tint="-0.499984740745262"/>
      </top>
      <bottom style="medium">
        <color theme="6" tint="-0.499984740745262"/>
      </bottom>
      <diagonal/>
    </border>
    <border>
      <left/>
      <right style="medium">
        <color theme="9" tint="-0.24994659260841701"/>
      </right>
      <top style="medium">
        <color theme="6" tint="-0.499984740745262"/>
      </top>
      <bottom style="medium">
        <color theme="6" tint="-0.499984740745262"/>
      </bottom>
      <diagonal/>
    </border>
    <border>
      <left style="medium">
        <color theme="9" tint="-0.24994659260841701"/>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right style="medium">
        <color theme="6" tint="-0.499984740745262"/>
      </right>
      <top style="medium">
        <color theme="6" tint="-0.499984740745262"/>
      </top>
      <bottom style="hair">
        <color auto="1"/>
      </bottom>
      <diagonal/>
    </border>
    <border>
      <left style="medium">
        <color theme="6" tint="-0.499984740745262"/>
      </left>
      <right/>
      <top style="hair">
        <color auto="1"/>
      </top>
      <bottom/>
      <diagonal/>
    </border>
    <border>
      <left/>
      <right style="medium">
        <color theme="6" tint="-0.499984740745262"/>
      </right>
      <top/>
      <bottom/>
      <diagonal/>
    </border>
    <border>
      <left style="medium">
        <color theme="6" tint="-0.499984740745262"/>
      </left>
      <right/>
      <top/>
      <bottom/>
      <diagonal/>
    </border>
    <border>
      <left style="medium">
        <color theme="6" tint="-0.499984740745262"/>
      </left>
      <right style="thin">
        <color theme="1" tint="0.89996032593768116"/>
      </right>
      <top style="thin">
        <color theme="1" tint="0.89996032593768116"/>
      </top>
      <bottom style="thin">
        <color theme="1" tint="0.89996032593768116"/>
      </bottom>
      <diagonal/>
    </border>
    <border>
      <left style="medium">
        <color theme="6" tint="-0.499984740745262"/>
      </left>
      <right style="medium">
        <color theme="4" tint="0.79998168889431442"/>
      </right>
      <top style="medium">
        <color theme="4" tint="0.79998168889431442"/>
      </top>
      <bottom style="medium">
        <color theme="4" tint="0.79998168889431442"/>
      </bottom>
      <diagonal/>
    </border>
    <border>
      <left style="medium">
        <color theme="6" tint="-0.499984740745262"/>
      </left>
      <right style="medium">
        <color theme="1" tint="0.89996032593768116"/>
      </right>
      <top style="medium">
        <color theme="1" tint="0.89996032593768116"/>
      </top>
      <bottom style="medium">
        <color theme="6" tint="-0.499984740745262"/>
      </bottom>
      <diagonal/>
    </border>
    <border>
      <left/>
      <right style="medium">
        <color theme="6" tint="-0.499984740745262"/>
      </right>
      <top/>
      <bottom style="medium">
        <color theme="6" tint="-0.499984740745262"/>
      </bottom>
      <diagonal/>
    </border>
    <border>
      <left/>
      <right/>
      <top/>
      <bottom style="thick">
        <color theme="6" tint="-0.499984740745262"/>
      </bottom>
      <diagonal/>
    </border>
    <border>
      <left/>
      <right/>
      <top style="thin">
        <color indexed="64"/>
      </top>
      <bottom style="thick">
        <color theme="6" tint="-0.499984740745262"/>
      </bottom>
      <diagonal/>
    </border>
    <border>
      <left style="medium">
        <color theme="7" tint="-0.24994659260841701"/>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1" tint="0.89996032593768116"/>
      </right>
      <top style="medium">
        <color theme="1" tint="0.89996032593768116"/>
      </top>
      <bottom style="medium">
        <color theme="6" tint="-0.499984740745262"/>
      </bottom>
      <diagonal/>
    </border>
    <border>
      <left style="thin">
        <color indexed="64"/>
      </left>
      <right/>
      <top style="hair">
        <color indexed="64"/>
      </top>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auto="1"/>
      </bottom>
      <diagonal/>
    </border>
    <border>
      <left style="medium">
        <color theme="6" tint="-0.499984740745262"/>
      </left>
      <right/>
      <top style="medium">
        <color theme="6" tint="-0.499984740745262"/>
      </top>
      <bottom/>
      <diagonal/>
    </border>
    <border>
      <left style="hair">
        <color indexed="64"/>
      </left>
      <right style="hair">
        <color indexed="64"/>
      </right>
      <top style="thin">
        <color auto="1"/>
      </top>
      <bottom style="hair">
        <color indexed="64"/>
      </bottom>
      <diagonal/>
    </border>
    <border>
      <left/>
      <right style="thin">
        <color indexed="64"/>
      </right>
      <top style="double">
        <color indexed="64"/>
      </top>
      <bottom style="thin">
        <color indexed="64"/>
      </bottom>
      <diagonal/>
    </border>
  </borders>
  <cellStyleXfs count="9">
    <xf numFmtId="0" fontId="0"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10" fillId="0" borderId="0" applyNumberFormat="0" applyFill="0" applyBorder="0" applyAlignment="0" applyProtection="0"/>
    <xf numFmtId="0" fontId="8" fillId="4" borderId="0" applyNumberFormat="0" applyBorder="0" applyAlignment="0" applyProtection="0"/>
    <xf numFmtId="9" fontId="23" fillId="0" borderId="0" applyFont="0" applyFill="0" applyBorder="0" applyAlignment="0" applyProtection="0"/>
  </cellStyleXfs>
  <cellXfs count="302">
    <xf numFmtId="0" fontId="0" fillId="0" borderId="0" xfId="0"/>
    <xf numFmtId="0" fontId="11" fillId="3" borderId="0" xfId="0" applyFont="1" applyFill="1" applyAlignment="1" applyProtection="1"/>
    <xf numFmtId="0" fontId="7" fillId="0" borderId="0" xfId="0" applyFont="1" applyAlignment="1" applyProtection="1">
      <alignment horizontal="left" vertical="top"/>
    </xf>
    <xf numFmtId="0" fontId="7" fillId="0" borderId="0" xfId="0" applyFont="1" applyAlignment="1" applyProtection="1"/>
    <xf numFmtId="0" fontId="7" fillId="0" borderId="0" xfId="0" applyFont="1" applyBorder="1" applyAlignment="1" applyProtection="1"/>
    <xf numFmtId="0" fontId="7" fillId="0" borderId="0" xfId="0" applyFont="1" applyFill="1" applyAlignment="1" applyProtection="1"/>
    <xf numFmtId="0" fontId="7" fillId="0" borderId="0" xfId="0" applyFont="1" applyAlignment="1" applyProtection="1">
      <alignment vertical="center"/>
    </xf>
    <xf numFmtId="0" fontId="14" fillId="0" borderId="0" xfId="0" applyFont="1" applyAlignment="1" applyProtection="1">
      <alignment vertical="center"/>
    </xf>
    <xf numFmtId="0" fontId="13" fillId="3" borderId="0" xfId="0" applyFont="1" applyFill="1" applyBorder="1" applyAlignment="1" applyProtection="1">
      <alignment horizontal="left"/>
    </xf>
    <xf numFmtId="0" fontId="7" fillId="0" borderId="0" xfId="0" applyFont="1" applyFill="1" applyBorder="1" applyAlignment="1" applyProtection="1"/>
    <xf numFmtId="0" fontId="11" fillId="0" borderId="0" xfId="0" applyFont="1" applyAlignment="1" applyProtection="1">
      <alignment vertical="center"/>
    </xf>
    <xf numFmtId="0" fontId="12" fillId="0" borderId="0" xfId="0" applyFont="1" applyAlignment="1" applyProtection="1">
      <alignment vertical="center"/>
    </xf>
    <xf numFmtId="0" fontId="7" fillId="0" borderId="0" xfId="0" applyFont="1" applyBorder="1" applyAlignment="1" applyProtection="1">
      <alignment vertical="center"/>
    </xf>
    <xf numFmtId="0" fontId="12" fillId="2" borderId="0" xfId="6" applyFont="1" applyFill="1" applyBorder="1" applyAlignment="1" applyProtection="1">
      <alignment horizontal="left" vertical="center" wrapText="1"/>
    </xf>
    <xf numFmtId="4" fontId="11" fillId="0" borderId="0" xfId="0" applyNumberFormat="1" applyFont="1" applyAlignment="1">
      <alignment horizontal="right"/>
    </xf>
    <xf numFmtId="4" fontId="11" fillId="0" borderId="0" xfId="0" applyNumberFormat="1" applyFont="1" applyAlignment="1">
      <alignment horizontal="right" vertical="top"/>
    </xf>
    <xf numFmtId="4" fontId="11" fillId="0" borderId="1" xfId="0" applyNumberFormat="1" applyFont="1" applyBorder="1" applyAlignment="1" applyProtection="1">
      <alignment horizontal="right"/>
      <protection locked="0"/>
    </xf>
    <xf numFmtId="4" fontId="19" fillId="0" borderId="0" xfId="0" applyNumberFormat="1" applyFont="1" applyAlignment="1">
      <alignment horizontal="right"/>
    </xf>
    <xf numFmtId="0" fontId="11" fillId="0" borderId="7" xfId="0" applyFont="1" applyBorder="1" applyAlignment="1">
      <alignment horizontal="left" vertical="center" wrapText="1"/>
    </xf>
    <xf numFmtId="4" fontId="11" fillId="0" borderId="2" xfId="0" applyNumberFormat="1" applyFont="1" applyBorder="1" applyAlignment="1" applyProtection="1">
      <alignment horizontal="right"/>
      <protection locked="0"/>
    </xf>
    <xf numFmtId="4" fontId="12" fillId="0" borderId="0" xfId="0" applyNumberFormat="1" applyFont="1" applyAlignment="1">
      <alignment horizontal="right"/>
    </xf>
    <xf numFmtId="4" fontId="11" fillId="0" borderId="6" xfId="0" applyNumberFormat="1" applyFont="1" applyBorder="1" applyAlignment="1" applyProtection="1">
      <alignment horizontal="right"/>
      <protection locked="0"/>
    </xf>
    <xf numFmtId="4" fontId="11" fillId="3" borderId="1" xfId="0" applyNumberFormat="1" applyFont="1" applyFill="1" applyBorder="1" applyAlignment="1" applyProtection="1">
      <alignment horizontal="right"/>
      <protection locked="0"/>
    </xf>
    <xf numFmtId="4" fontId="11" fillId="2" borderId="3" xfId="0" applyNumberFormat="1" applyFont="1" applyFill="1" applyBorder="1" applyAlignment="1">
      <alignment horizontal="right"/>
    </xf>
    <xf numFmtId="0" fontId="11" fillId="3" borderId="0" xfId="0" applyFont="1" applyFill="1" applyAlignment="1">
      <alignment horizontal="left" vertical="center" wrapText="1"/>
    </xf>
    <xf numFmtId="49" fontId="11" fillId="0" borderId="14" xfId="0" applyNumberFormat="1" applyFont="1" applyBorder="1" applyAlignment="1" applyProtection="1">
      <alignment horizontal="left" vertical="center" wrapText="1"/>
      <protection locked="0"/>
    </xf>
    <xf numFmtId="4" fontId="20" fillId="0" borderId="0" xfId="0" applyNumberFormat="1" applyFont="1" applyAlignment="1">
      <alignment horizontal="left" vertical="center" wrapText="1"/>
    </xf>
    <xf numFmtId="49" fontId="11" fillId="0" borderId="0" xfId="0" applyNumberFormat="1" applyFont="1" applyAlignment="1">
      <alignment vertical="top" wrapText="1"/>
    </xf>
    <xf numFmtId="49" fontId="12" fillId="0" borderId="0" xfId="0" applyNumberFormat="1" applyFont="1" applyAlignment="1">
      <alignment vertical="top" wrapText="1"/>
    </xf>
    <xf numFmtId="49" fontId="11" fillId="0" borderId="0" xfId="0" applyNumberFormat="1" applyFont="1" applyAlignment="1">
      <alignment horizontal="left" vertical="top" wrapText="1"/>
    </xf>
    <xf numFmtId="0" fontId="11" fillId="0" borderId="0" xfId="0" applyFont="1" applyAlignment="1">
      <alignment vertical="top" wrapText="1"/>
    </xf>
    <xf numFmtId="0" fontId="12"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49" fontId="12" fillId="0" borderId="0" xfId="7" applyNumberFormat="1" applyFont="1" applyFill="1" applyAlignment="1">
      <alignment horizontal="left" vertical="top" wrapText="1"/>
    </xf>
    <xf numFmtId="49" fontId="12" fillId="0" borderId="0" xfId="0" applyNumberFormat="1" applyFont="1" applyAlignment="1">
      <alignment horizontal="left" vertical="top" wrapText="1"/>
    </xf>
    <xf numFmtId="0" fontId="12" fillId="0" borderId="0" xfId="7" applyFont="1" applyFill="1" applyAlignment="1">
      <alignment horizontal="left" vertical="top" wrapText="1"/>
    </xf>
    <xf numFmtId="0" fontId="22" fillId="0" borderId="0" xfId="0" applyFont="1" applyAlignment="1">
      <alignment horizontal="left" vertical="top" wrapText="1"/>
    </xf>
    <xf numFmtId="49" fontId="15" fillId="0" borderId="0" xfId="0" applyNumberFormat="1" applyFont="1" applyAlignment="1">
      <alignment vertical="top" wrapText="1"/>
    </xf>
    <xf numFmtId="0" fontId="11" fillId="0" borderId="0" xfId="0" applyFont="1" applyAlignment="1">
      <alignment horizontal="justify" vertical="top" wrapText="1"/>
    </xf>
    <xf numFmtId="4" fontId="11" fillId="3" borderId="5" xfId="0" applyNumberFormat="1" applyFont="1" applyFill="1" applyBorder="1" applyAlignment="1" applyProtection="1">
      <alignment horizontal="right"/>
      <protection locked="0"/>
    </xf>
    <xf numFmtId="4" fontId="24" fillId="0" borderId="0" xfId="0" applyNumberFormat="1" applyFont="1" applyAlignment="1">
      <alignment horizontal="right"/>
    </xf>
    <xf numFmtId="4" fontId="24" fillId="0" borderId="0" xfId="0" applyNumberFormat="1" applyFont="1" applyAlignment="1" applyProtection="1">
      <alignment horizontal="right"/>
      <protection locked="0"/>
    </xf>
    <xf numFmtId="4" fontId="25" fillId="2" borderId="0" xfId="0" applyNumberFormat="1" applyFont="1" applyFill="1" applyAlignment="1">
      <alignment horizontal="right"/>
    </xf>
    <xf numFmtId="0" fontId="11" fillId="0" borderId="0" xfId="0" applyFont="1"/>
    <xf numFmtId="0" fontId="11" fillId="3" borderId="0" xfId="0" applyFont="1" applyFill="1" applyAlignment="1">
      <alignment horizontal="left" vertical="top"/>
    </xf>
    <xf numFmtId="2" fontId="11" fillId="8" borderId="1" xfId="0" applyNumberFormat="1" applyFont="1" applyFill="1" applyBorder="1" applyAlignment="1">
      <alignment horizontal="right"/>
    </xf>
    <xf numFmtId="0" fontId="11" fillId="3" borderId="0" xfId="0" applyFont="1" applyFill="1" applyAlignment="1">
      <alignment horizontal="left"/>
    </xf>
    <xf numFmtId="4" fontId="11" fillId="9" borderId="1" xfId="0" applyNumberFormat="1" applyFont="1" applyFill="1" applyBorder="1" applyAlignment="1">
      <alignment horizontal="right"/>
    </xf>
    <xf numFmtId="0" fontId="11" fillId="3" borderId="0" xfId="0" applyFont="1" applyFill="1" applyAlignment="1">
      <alignment vertical="top"/>
    </xf>
    <xf numFmtId="9" fontId="11" fillId="3" borderId="1" xfId="8" applyFont="1" applyFill="1" applyBorder="1" applyAlignment="1" applyProtection="1">
      <alignment horizontal="right"/>
      <protection locked="0"/>
    </xf>
    <xf numFmtId="0" fontId="6" fillId="0" borderId="0" xfId="0" applyFont="1"/>
    <xf numFmtId="4" fontId="12" fillId="0" borderId="0" xfId="0" applyNumberFormat="1" applyFont="1" applyAlignment="1">
      <alignment horizontal="left"/>
    </xf>
    <xf numFmtId="0" fontId="11" fillId="0" borderId="0" xfId="0" applyFont="1" applyAlignment="1">
      <alignment horizontal="left" vertical="top"/>
    </xf>
    <xf numFmtId="4" fontId="11" fillId="0" borderId="0" xfId="0" applyNumberFormat="1" applyFont="1" applyAlignment="1">
      <alignment horizontal="left"/>
    </xf>
    <xf numFmtId="4" fontId="12" fillId="8" borderId="1" xfId="0" applyNumberFormat="1" applyFont="1" applyFill="1" applyBorder="1" applyAlignment="1">
      <alignment horizontal="right"/>
    </xf>
    <xf numFmtId="4" fontId="12" fillId="8" borderId="2" xfId="0" applyNumberFormat="1" applyFont="1" applyFill="1" applyBorder="1" applyAlignment="1">
      <alignment horizontal="right"/>
    </xf>
    <xf numFmtId="0" fontId="6" fillId="0" borderId="0" xfId="0" applyFont="1" applyAlignment="1">
      <alignment vertical="center"/>
    </xf>
    <xf numFmtId="4" fontId="11" fillId="0" borderId="0" xfId="0" applyNumberFormat="1" applyFont="1"/>
    <xf numFmtId="4" fontId="11" fillId="8" borderId="1" xfId="0" applyNumberFormat="1" applyFont="1" applyFill="1" applyBorder="1" applyAlignment="1">
      <alignment horizontal="right"/>
    </xf>
    <xf numFmtId="4" fontId="11" fillId="8" borderId="2" xfId="0" applyNumberFormat="1" applyFont="1" applyFill="1" applyBorder="1" applyAlignment="1">
      <alignment horizontal="right"/>
    </xf>
    <xf numFmtId="0" fontId="11" fillId="2" borderId="0" xfId="0" applyFont="1" applyFill="1"/>
    <xf numFmtId="2" fontId="11" fillId="2" borderId="0" xfId="0" applyNumberFormat="1" applyFont="1" applyFill="1"/>
    <xf numFmtId="2" fontId="11" fillId="2" borderId="0" xfId="0" applyNumberFormat="1" applyFont="1" applyFill="1" applyAlignment="1">
      <alignment horizontal="right"/>
    </xf>
    <xf numFmtId="0" fontId="11" fillId="0" borderId="0" xfId="0" applyFont="1" applyAlignment="1">
      <alignment vertical="top"/>
    </xf>
    <xf numFmtId="0" fontId="12" fillId="3" borderId="0" xfId="0" applyFont="1" applyFill="1" applyAlignment="1">
      <alignment vertical="top"/>
    </xf>
    <xf numFmtId="0" fontId="12" fillId="0" borderId="0" xfId="0" applyFont="1" applyAlignment="1">
      <alignment vertical="top"/>
    </xf>
    <xf numFmtId="2" fontId="11" fillId="3" borderId="0" xfId="0" applyNumberFormat="1" applyFont="1" applyFill="1" applyAlignment="1">
      <alignment horizontal="left"/>
    </xf>
    <xf numFmtId="0" fontId="12" fillId="0" borderId="0" xfId="0" applyFont="1" applyAlignment="1">
      <alignment horizontal="left" vertical="top"/>
    </xf>
    <xf numFmtId="0" fontId="11" fillId="3" borderId="0" xfId="0" applyFont="1" applyFill="1"/>
    <xf numFmtId="0" fontId="21" fillId="0" borderId="0" xfId="0" applyFont="1" applyAlignment="1">
      <alignment horizontal="left" vertical="center" wrapText="1"/>
    </xf>
    <xf numFmtId="4" fontId="27" fillId="9" borderId="31" xfId="0" applyNumberFormat="1" applyFont="1" applyFill="1" applyBorder="1" applyAlignment="1">
      <alignment horizontal="right" vertical="top"/>
    </xf>
    <xf numFmtId="4" fontId="11" fillId="0" borderId="32" xfId="0" applyNumberFormat="1" applyFont="1" applyBorder="1" applyAlignment="1" applyProtection="1">
      <alignment horizontal="right"/>
      <protection locked="0"/>
    </xf>
    <xf numFmtId="4" fontId="11" fillId="0" borderId="33" xfId="0" applyNumberFormat="1" applyFont="1" applyBorder="1" applyAlignment="1" applyProtection="1">
      <alignment horizontal="right"/>
      <protection locked="0"/>
    </xf>
    <xf numFmtId="4" fontId="12" fillId="0" borderId="34" xfId="0" applyNumberFormat="1" applyFont="1" applyBorder="1" applyAlignment="1">
      <alignment horizontal="right"/>
    </xf>
    <xf numFmtId="4" fontId="11" fillId="0" borderId="32" xfId="0" applyNumberFormat="1" applyFont="1" applyBorder="1" applyAlignment="1">
      <alignment horizontal="right"/>
    </xf>
    <xf numFmtId="4" fontId="11" fillId="0" borderId="35" xfId="0" applyNumberFormat="1" applyFont="1" applyBorder="1" applyAlignment="1">
      <alignment horizontal="right"/>
    </xf>
    <xf numFmtId="4" fontId="11" fillId="0" borderId="36" xfId="0" applyNumberFormat="1" applyFont="1" applyBorder="1" applyAlignment="1">
      <alignment horizontal="right"/>
    </xf>
    <xf numFmtId="4" fontId="11" fillId="0" borderId="34" xfId="0" applyNumberFormat="1" applyFont="1" applyBorder="1" applyAlignment="1">
      <alignment horizontal="right"/>
    </xf>
    <xf numFmtId="4" fontId="11" fillId="0" borderId="36" xfId="0" applyNumberFormat="1" applyFont="1" applyBorder="1" applyAlignment="1" applyProtection="1">
      <alignment horizontal="right"/>
      <protection locked="0"/>
    </xf>
    <xf numFmtId="4" fontId="27" fillId="9" borderId="9" xfId="0" applyNumberFormat="1" applyFont="1" applyFill="1" applyBorder="1" applyAlignment="1">
      <alignment horizontal="right" vertical="top"/>
    </xf>
    <xf numFmtId="4" fontId="11" fillId="0" borderId="34" xfId="0" applyNumberFormat="1" applyFont="1" applyBorder="1" applyAlignment="1" applyProtection="1">
      <alignment horizontal="right"/>
      <protection locked="0"/>
    </xf>
    <xf numFmtId="4" fontId="11" fillId="0" borderId="33" xfId="0" applyNumberFormat="1" applyFont="1" applyBorder="1" applyAlignment="1">
      <alignment horizontal="right"/>
    </xf>
    <xf numFmtId="4" fontId="11" fillId="9" borderId="9" xfId="0" applyNumberFormat="1" applyFont="1" applyFill="1" applyBorder="1" applyAlignment="1">
      <alignment horizontal="right"/>
    </xf>
    <xf numFmtId="4" fontId="11" fillId="0" borderId="37" xfId="0" applyNumberFormat="1" applyFont="1" applyBorder="1" applyAlignment="1">
      <alignment horizontal="right"/>
    </xf>
    <xf numFmtId="4" fontId="12" fillId="0" borderId="38" xfId="0" applyNumberFormat="1" applyFont="1" applyBorder="1" applyAlignment="1">
      <alignment horizontal="right"/>
    </xf>
    <xf numFmtId="4" fontId="11" fillId="0" borderId="39" xfId="0" applyNumberFormat="1" applyFont="1" applyBorder="1" applyAlignment="1">
      <alignment horizontal="right"/>
    </xf>
    <xf numFmtId="4" fontId="11" fillId="3" borderId="32" xfId="0" applyNumberFormat="1" applyFont="1" applyFill="1" applyBorder="1" applyAlignment="1">
      <alignment horizontal="right"/>
    </xf>
    <xf numFmtId="4" fontId="11" fillId="3" borderId="36" xfId="0" applyNumberFormat="1" applyFont="1" applyFill="1" applyBorder="1" applyAlignment="1">
      <alignment horizontal="right"/>
    </xf>
    <xf numFmtId="0" fontId="11" fillId="7" borderId="0" xfId="0" applyFont="1" applyFill="1" applyAlignment="1">
      <alignment horizontal="left" vertical="top" wrapText="1"/>
    </xf>
    <xf numFmtId="0" fontId="11" fillId="3" borderId="1" xfId="0" applyFont="1" applyFill="1" applyBorder="1" applyAlignment="1" applyProtection="1">
      <alignment horizontal="left" vertical="top" wrapText="1"/>
      <protection locked="0"/>
    </xf>
    <xf numFmtId="0" fontId="11" fillId="3" borderId="0" xfId="0" applyFont="1" applyFill="1" applyAlignment="1">
      <alignment horizontal="left" vertical="top" wrapText="1"/>
    </xf>
    <xf numFmtId="0" fontId="11" fillId="3" borderId="0" xfId="0" applyFont="1" applyFill="1" applyAlignment="1">
      <alignment horizontal="left" vertical="center"/>
    </xf>
    <xf numFmtId="0" fontId="11" fillId="3" borderId="0" xfId="0" applyFont="1" applyFill="1" applyAlignment="1">
      <alignment vertical="center"/>
    </xf>
    <xf numFmtId="0" fontId="15" fillId="2" borderId="0" xfId="0" applyFont="1" applyFill="1" applyAlignment="1">
      <alignment vertical="center" wrapText="1"/>
    </xf>
    <xf numFmtId="0" fontId="15" fillId="2" borderId="0" xfId="0" applyFont="1" applyFill="1" applyAlignment="1">
      <alignment horizontal="left" vertical="center" wrapText="1"/>
    </xf>
    <xf numFmtId="4" fontId="11" fillId="0" borderId="28" xfId="0" applyNumberFormat="1" applyFont="1" applyBorder="1" applyAlignment="1">
      <alignment horizontal="left" vertical="center" wrapText="1"/>
    </xf>
    <xf numFmtId="4" fontId="11" fillId="0" borderId="28" xfId="0" applyNumberFormat="1" applyFont="1" applyBorder="1" applyAlignment="1">
      <alignment vertical="center" wrapText="1"/>
    </xf>
    <xf numFmtId="4" fontId="12" fillId="0" borderId="30" xfId="0" applyNumberFormat="1" applyFont="1" applyBorder="1" applyAlignment="1">
      <alignment vertical="center" wrapText="1"/>
    </xf>
    <xf numFmtId="4" fontId="11" fillId="0" borderId="30" xfId="0" applyNumberFormat="1" applyFont="1" applyBorder="1" applyAlignment="1">
      <alignment vertical="center" wrapText="1"/>
    </xf>
    <xf numFmtId="4" fontId="11" fillId="0" borderId="30" xfId="0" applyNumberFormat="1" applyFont="1" applyBorder="1" applyAlignment="1">
      <alignment horizontal="left" vertical="center" wrapText="1"/>
    </xf>
    <xf numFmtId="0" fontId="11" fillId="3" borderId="28" xfId="0" applyFont="1" applyFill="1" applyBorder="1" applyAlignment="1">
      <alignment vertical="center" wrapText="1"/>
    </xf>
    <xf numFmtId="0" fontId="11" fillId="0" borderId="15" xfId="0" applyFont="1" applyBorder="1" applyAlignment="1">
      <alignment horizontal="left" vertical="center" wrapText="1"/>
    </xf>
    <xf numFmtId="0" fontId="12" fillId="0" borderId="8" xfId="0" applyFont="1" applyBorder="1" applyAlignment="1">
      <alignment horizontal="left" vertical="center" wrapText="1"/>
    </xf>
    <xf numFmtId="0" fontId="11" fillId="0" borderId="0" xfId="0" applyFont="1" applyAlignment="1">
      <alignment horizontal="left" vertical="center" wrapText="1"/>
    </xf>
    <xf numFmtId="0" fontId="12"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5"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vertical="center" wrapText="1"/>
    </xf>
    <xf numFmtId="0" fontId="12" fillId="3" borderId="16" xfId="0" applyFont="1" applyFill="1" applyBorder="1" applyAlignment="1">
      <alignment horizontal="left" vertical="center" wrapText="1"/>
    </xf>
    <xf numFmtId="0" fontId="11" fillId="0" borderId="7" xfId="0" applyFont="1" applyBorder="1" applyAlignment="1">
      <alignment vertical="center" wrapText="1"/>
    </xf>
    <xf numFmtId="0" fontId="11" fillId="2" borderId="7" xfId="0" applyFont="1" applyFill="1" applyBorder="1" applyAlignment="1">
      <alignment horizontal="left" vertical="center" wrapText="1"/>
    </xf>
    <xf numFmtId="0" fontId="11" fillId="2" borderId="7" xfId="6" applyFont="1" applyFill="1" applyBorder="1" applyAlignment="1" applyProtection="1">
      <alignment horizontal="left" vertical="center" wrapText="1"/>
    </xf>
    <xf numFmtId="0" fontId="11" fillId="2" borderId="0" xfId="0" applyFont="1" applyFill="1" applyAlignment="1">
      <alignment horizontal="left" vertical="center" wrapText="1"/>
    </xf>
    <xf numFmtId="0" fontId="26" fillId="0" borderId="0" xfId="0" applyFont="1" applyAlignment="1">
      <alignment vertical="center" wrapText="1"/>
    </xf>
    <xf numFmtId="0" fontId="15" fillId="0" borderId="0" xfId="0" applyFont="1" applyAlignment="1">
      <alignment vertical="center" wrapText="1"/>
    </xf>
    <xf numFmtId="4" fontId="27" fillId="9" borderId="27" xfId="0" applyNumberFormat="1" applyFont="1" applyFill="1" applyBorder="1" applyAlignment="1">
      <alignment horizontal="left" vertical="center" wrapText="1"/>
    </xf>
    <xf numFmtId="4" fontId="11" fillId="0" borderId="29" xfId="0" applyNumberFormat="1" applyFont="1" applyBorder="1" applyAlignment="1">
      <alignment horizontal="left" vertical="center" wrapText="1"/>
    </xf>
    <xf numFmtId="4" fontId="27" fillId="9" borderId="14" xfId="0" applyNumberFormat="1" applyFont="1" applyFill="1" applyBorder="1" applyAlignment="1">
      <alignment horizontal="left" vertical="center" wrapText="1"/>
    </xf>
    <xf numFmtId="4" fontId="27" fillId="9" borderId="14" xfId="0" applyNumberFormat="1" applyFont="1" applyFill="1" applyBorder="1" applyAlignment="1">
      <alignment vertical="center" wrapText="1"/>
    </xf>
    <xf numFmtId="4" fontId="12" fillId="0" borderId="28" xfId="0" applyNumberFormat="1" applyFont="1" applyBorder="1" applyAlignment="1">
      <alignment vertical="center" wrapText="1"/>
    </xf>
    <xf numFmtId="0" fontId="11" fillId="3" borderId="29" xfId="0" applyFont="1" applyFill="1" applyBorder="1" applyAlignment="1">
      <alignment vertical="center" wrapText="1"/>
    </xf>
    <xf numFmtId="0" fontId="13" fillId="3" borderId="0" xfId="0" applyFont="1" applyFill="1" applyAlignment="1">
      <alignment horizontal="left"/>
    </xf>
    <xf numFmtId="0" fontId="21" fillId="2" borderId="0" xfId="0" applyFont="1" applyFill="1" applyAlignment="1">
      <alignment horizontal="left" vertical="center" wrapText="1"/>
    </xf>
    <xf numFmtId="0" fontId="12" fillId="0" borderId="40" xfId="0" applyFont="1" applyBorder="1" applyAlignment="1">
      <alignment horizontal="left" vertical="center" wrapText="1"/>
    </xf>
    <xf numFmtId="4" fontId="12" fillId="8" borderId="41" xfId="0" applyNumberFormat="1" applyFont="1" applyFill="1" applyBorder="1" applyAlignment="1">
      <alignment horizontal="right"/>
    </xf>
    <xf numFmtId="2" fontId="11" fillId="8" borderId="3" xfId="0" applyNumberFormat="1" applyFont="1" applyFill="1" applyBorder="1" applyAlignment="1">
      <alignment horizontal="right"/>
    </xf>
    <xf numFmtId="0" fontId="12" fillId="0" borderId="42"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2" borderId="43" xfId="6" applyFont="1" applyFill="1" applyBorder="1" applyAlignment="1" applyProtection="1">
      <alignment horizontal="left" vertical="center" wrapText="1"/>
    </xf>
    <xf numFmtId="0" fontId="11" fillId="0" borderId="14" xfId="0" applyFont="1" applyBorder="1" applyAlignment="1">
      <alignment horizontal="left" vertical="center" wrapText="1"/>
    </xf>
    <xf numFmtId="0" fontId="6" fillId="0" borderId="7" xfId="0" applyFont="1" applyBorder="1" applyAlignment="1">
      <alignment vertical="center" wrapText="1"/>
    </xf>
    <xf numFmtId="0" fontId="11" fillId="0" borderId="44" xfId="0" applyFont="1" applyBorder="1" applyAlignment="1">
      <alignment horizontal="left" vertical="center" wrapText="1"/>
    </xf>
    <xf numFmtId="0" fontId="12" fillId="3" borderId="4" xfId="0" applyFont="1" applyFill="1" applyBorder="1" applyAlignment="1">
      <alignment horizontal="left" vertical="center" wrapText="1"/>
    </xf>
    <xf numFmtId="0" fontId="11" fillId="0" borderId="20" xfId="0" applyFont="1" applyBorder="1" applyAlignment="1">
      <alignment horizontal="left" vertical="center" wrapText="1"/>
    </xf>
    <xf numFmtId="0" fontId="12" fillId="0" borderId="45" xfId="0" applyFont="1" applyBorder="1" applyAlignment="1">
      <alignment horizontal="left" vertical="center" wrapText="1"/>
    </xf>
    <xf numFmtId="0" fontId="11" fillId="2" borderId="19" xfId="6" applyFont="1" applyFill="1" applyBorder="1" applyAlignment="1" applyProtection="1">
      <alignment horizontal="left" vertical="center" wrapText="1"/>
    </xf>
    <xf numFmtId="0" fontId="11" fillId="2" borderId="0"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46"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11" fillId="2" borderId="46" xfId="6" applyFont="1" applyFill="1" applyBorder="1" applyAlignment="1" applyProtection="1">
      <alignment horizontal="left" vertical="center" wrapText="1"/>
    </xf>
    <xf numFmtId="0" fontId="12" fillId="0" borderId="0" xfId="0" applyFont="1" applyAlignment="1">
      <alignment horizontal="left"/>
    </xf>
    <xf numFmtId="0" fontId="11" fillId="0" borderId="22"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0" xfId="0" applyFont="1" applyFill="1" applyAlignment="1">
      <alignment vertical="center" wrapText="1"/>
    </xf>
    <xf numFmtId="0" fontId="12" fillId="0" borderId="13" xfId="6" applyFont="1" applyFill="1" applyBorder="1" applyAlignment="1" applyProtection="1">
      <alignment horizontal="left" vertical="center" wrapText="1"/>
    </xf>
    <xf numFmtId="0" fontId="12" fillId="0" borderId="26" xfId="0" applyFont="1" applyFill="1" applyBorder="1" applyAlignment="1">
      <alignment vertical="center" wrapText="1"/>
    </xf>
    <xf numFmtId="0" fontId="12" fillId="0" borderId="11" xfId="6" applyFont="1" applyFill="1" applyBorder="1" applyAlignment="1" applyProtection="1">
      <alignment horizontal="left" vertical="top"/>
    </xf>
    <xf numFmtId="0" fontId="11" fillId="0" borderId="19" xfId="0" applyFont="1" applyFill="1" applyBorder="1" applyAlignment="1">
      <alignment horizontal="left" vertical="center" wrapText="1"/>
    </xf>
    <xf numFmtId="0" fontId="12" fillId="0" borderId="12" xfId="0" applyFont="1" applyFill="1" applyBorder="1" applyAlignment="1">
      <alignment horizontal="left" vertical="center" wrapText="1"/>
    </xf>
    <xf numFmtId="4" fontId="12" fillId="10" borderId="18" xfId="0" applyNumberFormat="1" applyFont="1" applyFill="1" applyBorder="1" applyAlignment="1">
      <alignment horizontal="right"/>
    </xf>
    <xf numFmtId="4" fontId="12" fillId="10" borderId="3" xfId="0" applyNumberFormat="1" applyFont="1" applyFill="1" applyBorder="1" applyAlignment="1">
      <alignment horizontal="right"/>
    </xf>
    <xf numFmtId="4" fontId="12" fillId="6" borderId="1" xfId="0" applyNumberFormat="1" applyFont="1" applyFill="1" applyBorder="1" applyAlignment="1">
      <alignment horizontal="right"/>
    </xf>
    <xf numFmtId="4" fontId="12" fillId="6" borderId="4" xfId="0" applyNumberFormat="1" applyFont="1" applyFill="1" applyBorder="1" applyAlignment="1">
      <alignment horizontal="right"/>
    </xf>
    <xf numFmtId="4" fontId="12" fillId="6" borderId="3" xfId="0" applyNumberFormat="1" applyFont="1" applyFill="1" applyBorder="1" applyAlignment="1">
      <alignment horizontal="right"/>
    </xf>
    <xf numFmtId="4" fontId="12" fillId="10" borderId="48" xfId="0" applyNumberFormat="1" applyFont="1" applyFill="1" applyBorder="1" applyAlignment="1">
      <alignment horizontal="right"/>
    </xf>
    <xf numFmtId="0" fontId="28" fillId="0" borderId="0" xfId="0" applyFont="1"/>
    <xf numFmtId="0" fontId="12" fillId="0" borderId="42" xfId="0" applyFont="1" applyFill="1" applyBorder="1" applyAlignment="1">
      <alignment horizontal="left" vertical="center" wrapText="1"/>
    </xf>
    <xf numFmtId="49" fontId="15" fillId="10" borderId="54" xfId="0" applyNumberFormat="1" applyFont="1" applyFill="1" applyBorder="1" applyAlignment="1">
      <alignment horizontal="left" vertical="center"/>
    </xf>
    <xf numFmtId="0" fontId="12" fillId="10" borderId="55" xfId="0" applyFont="1" applyFill="1" applyBorder="1" applyAlignment="1">
      <alignment wrapText="1"/>
    </xf>
    <xf numFmtId="0" fontId="14" fillId="8" borderId="56" xfId="0" applyFont="1" applyFill="1" applyBorder="1" applyAlignment="1">
      <alignment horizontal="left" vertical="center"/>
    </xf>
    <xf numFmtId="0" fontId="6" fillId="8" borderId="55" xfId="0" applyFont="1" applyFill="1" applyBorder="1" applyAlignment="1">
      <alignment horizontal="left"/>
    </xf>
    <xf numFmtId="4" fontId="11" fillId="0" borderId="57" xfId="0" applyNumberFormat="1" applyFont="1" applyBorder="1" applyAlignment="1" applyProtection="1">
      <alignment horizontal="left"/>
      <protection locked="0"/>
    </xf>
    <xf numFmtId="4" fontId="11" fillId="8" borderId="55" xfId="0" applyNumberFormat="1" applyFont="1" applyFill="1" applyBorder="1" applyAlignment="1">
      <alignment horizontal="left" vertical="top"/>
    </xf>
    <xf numFmtId="0" fontId="12" fillId="8" borderId="56" xfId="0" applyFont="1" applyFill="1" applyBorder="1" applyAlignment="1">
      <alignment horizontal="left" vertical="center"/>
    </xf>
    <xf numFmtId="0" fontId="11" fillId="8" borderId="55" xfId="0" applyFont="1" applyFill="1" applyBorder="1" applyAlignment="1">
      <alignment horizontal="left"/>
    </xf>
    <xf numFmtId="3" fontId="11" fillId="0" borderId="58" xfId="0" applyNumberFormat="1" applyFont="1" applyBorder="1" applyAlignment="1" applyProtection="1">
      <alignment horizontal="left"/>
      <protection locked="0"/>
    </xf>
    <xf numFmtId="3" fontId="11" fillId="8" borderId="55" xfId="0" applyNumberFormat="1" applyFont="1" applyFill="1" applyBorder="1" applyAlignment="1">
      <alignment horizontal="left" vertical="top"/>
    </xf>
    <xf numFmtId="49" fontId="15" fillId="2" borderId="56" xfId="0" applyNumberFormat="1" applyFont="1" applyFill="1" applyBorder="1" applyAlignment="1">
      <alignment horizontal="left" vertical="center"/>
    </xf>
    <xf numFmtId="49" fontId="12" fillId="2" borderId="55" xfId="0" applyNumberFormat="1" applyFont="1" applyFill="1" applyBorder="1" applyAlignment="1">
      <alignment horizontal="center" vertical="top"/>
    </xf>
    <xf numFmtId="0" fontId="14" fillId="5" borderId="56" xfId="0" applyFont="1" applyFill="1" applyBorder="1" applyAlignment="1">
      <alignment horizontal="left" vertical="center"/>
    </xf>
    <xf numFmtId="0" fontId="6" fillId="5" borderId="55" xfId="0" applyFont="1" applyFill="1" applyBorder="1" applyAlignment="1">
      <alignment horizontal="left"/>
    </xf>
    <xf numFmtId="4" fontId="11" fillId="0" borderId="59" xfId="0" applyNumberFormat="1" applyFont="1" applyBorder="1" applyAlignment="1" applyProtection="1">
      <alignment horizontal="left"/>
      <protection locked="0"/>
    </xf>
    <xf numFmtId="4" fontId="11" fillId="2" borderId="60" xfId="0" applyNumberFormat="1" applyFont="1" applyFill="1" applyBorder="1" applyAlignment="1">
      <alignment horizontal="left"/>
    </xf>
    <xf numFmtId="0" fontId="12" fillId="10" borderId="55" xfId="0" applyFont="1" applyFill="1" applyBorder="1" applyAlignment="1">
      <alignment vertical="center" wrapText="1"/>
    </xf>
    <xf numFmtId="49" fontId="15" fillId="10" borderId="54" xfId="0" applyNumberFormat="1" applyFont="1" applyFill="1" applyBorder="1" applyAlignment="1">
      <alignment vertical="center"/>
    </xf>
    <xf numFmtId="0" fontId="11" fillId="0" borderId="8" xfId="0" applyFont="1" applyBorder="1" applyAlignment="1">
      <alignment horizontal="left" vertical="center" wrapText="1"/>
    </xf>
    <xf numFmtId="4" fontId="11" fillId="0" borderId="3" xfId="0" applyNumberFormat="1" applyFont="1" applyBorder="1" applyAlignment="1" applyProtection="1">
      <alignment horizontal="right"/>
      <protection locked="0"/>
    </xf>
    <xf numFmtId="0" fontId="11" fillId="0" borderId="8" xfId="0" applyFont="1" applyFill="1" applyBorder="1" applyAlignment="1">
      <alignment horizontal="left" vertical="center" wrapText="1"/>
    </xf>
    <xf numFmtId="4" fontId="11" fillId="8" borderId="3" xfId="0" applyNumberFormat="1" applyFont="1" applyFill="1" applyBorder="1" applyAlignment="1">
      <alignment horizontal="right"/>
    </xf>
    <xf numFmtId="0" fontId="21" fillId="0" borderId="62" xfId="0" applyFont="1" applyBorder="1" applyAlignment="1">
      <alignment vertical="center" wrapText="1"/>
    </xf>
    <xf numFmtId="0" fontId="11" fillId="0" borderId="61" xfId="0" applyFont="1" applyBorder="1"/>
    <xf numFmtId="0" fontId="15" fillId="0" borderId="61" xfId="0" applyFont="1" applyBorder="1" applyAlignment="1">
      <alignment wrapText="1"/>
    </xf>
    <xf numFmtId="4" fontId="11" fillId="0" borderId="61" xfId="0" applyNumberFormat="1" applyFont="1" applyBorder="1" applyAlignment="1">
      <alignment horizontal="right"/>
    </xf>
    <xf numFmtId="4" fontId="24" fillId="0" borderId="61" xfId="0" applyNumberFormat="1" applyFont="1" applyBorder="1" applyAlignment="1">
      <alignment horizontal="right"/>
    </xf>
    <xf numFmtId="0" fontId="15" fillId="3" borderId="61" xfId="0" applyFont="1" applyFill="1" applyBorder="1" applyAlignment="1">
      <alignment horizontal="left" wrapText="1"/>
    </xf>
    <xf numFmtId="0" fontId="12" fillId="0" borderId="45" xfId="0" applyFont="1" applyFill="1" applyBorder="1" applyAlignment="1">
      <alignment horizontal="left" vertical="center" wrapText="1"/>
    </xf>
    <xf numFmtId="49" fontId="29" fillId="3" borderId="62" xfId="6" applyNumberFormat="1" applyFont="1" applyFill="1" applyBorder="1" applyAlignment="1" applyProtection="1">
      <alignment horizontal="left" wrapText="1"/>
    </xf>
    <xf numFmtId="4" fontId="11" fillId="0" borderId="65" xfId="0" applyNumberFormat="1" applyFont="1" applyBorder="1" applyAlignment="1" applyProtection="1">
      <alignment horizontal="left"/>
      <protection locked="0"/>
    </xf>
    <xf numFmtId="2" fontId="11" fillId="8" borderId="4" xfId="0" applyNumberFormat="1" applyFont="1" applyFill="1" applyBorder="1" applyAlignment="1">
      <alignment horizontal="right"/>
    </xf>
    <xf numFmtId="4" fontId="11" fillId="0" borderId="4" xfId="0" applyNumberFormat="1" applyFont="1" applyBorder="1" applyAlignment="1" applyProtection="1">
      <alignment horizontal="right"/>
      <protection locked="0"/>
    </xf>
    <xf numFmtId="1" fontId="11" fillId="0" borderId="1" xfId="0" applyNumberFormat="1" applyFont="1" applyBorder="1" applyAlignment="1" applyProtection="1">
      <alignment horizontal="left" vertical="center" wrapText="1"/>
      <protection locked="0"/>
    </xf>
    <xf numFmtId="4" fontId="11" fillId="0" borderId="30" xfId="0" applyNumberFormat="1" applyFont="1" applyBorder="1" applyAlignment="1" applyProtection="1">
      <alignment horizontal="left" vertical="center" wrapText="1"/>
      <protection locked="0"/>
    </xf>
    <xf numFmtId="2" fontId="11" fillId="8" borderId="2" xfId="0" applyNumberFormat="1" applyFont="1" applyFill="1" applyBorder="1" applyAlignment="1">
      <alignment horizontal="right"/>
    </xf>
    <xf numFmtId="4" fontId="24" fillId="0" borderId="16" xfId="0" applyNumberFormat="1" applyFont="1" applyBorder="1" applyAlignment="1">
      <alignment horizontal="right"/>
    </xf>
    <xf numFmtId="4" fontId="11" fillId="6" borderId="1" xfId="0" applyNumberFormat="1" applyFont="1" applyFill="1" applyBorder="1" applyAlignment="1" applyProtection="1">
      <alignment horizontal="right"/>
      <protection locked="0"/>
    </xf>
    <xf numFmtId="4" fontId="12" fillId="11" borderId="3" xfId="0" applyNumberFormat="1" applyFont="1" applyFill="1" applyBorder="1" applyAlignment="1">
      <alignment horizontal="right"/>
    </xf>
    <xf numFmtId="4" fontId="12" fillId="11" borderId="1" xfId="0" applyNumberFormat="1" applyFont="1" applyFill="1" applyBorder="1" applyAlignment="1">
      <alignment horizontal="right"/>
    </xf>
    <xf numFmtId="0" fontId="19" fillId="3" borderId="0" xfId="0" applyFont="1" applyFill="1" applyAlignment="1">
      <alignment horizontal="left"/>
    </xf>
    <xf numFmtId="2" fontId="19" fillId="3" borderId="0" xfId="0" applyNumberFormat="1" applyFont="1" applyFill="1" applyAlignment="1">
      <alignment horizontal="left"/>
    </xf>
    <xf numFmtId="0" fontId="12" fillId="0" borderId="4" xfId="0" applyFont="1" applyBorder="1" applyAlignment="1">
      <alignment horizontal="left" vertical="center" wrapText="1"/>
    </xf>
    <xf numFmtId="0" fontId="11" fillId="0" borderId="9" xfId="0" applyFont="1" applyBorder="1" applyAlignment="1">
      <alignment horizontal="left" vertical="center" wrapText="1"/>
    </xf>
    <xf numFmtId="4" fontId="11" fillId="2" borderId="17" xfId="0" applyNumberFormat="1" applyFont="1" applyFill="1" applyBorder="1" applyAlignment="1">
      <alignment horizontal="right"/>
    </xf>
    <xf numFmtId="4" fontId="11" fillId="0" borderId="44" xfId="0" applyNumberFormat="1" applyFont="1" applyBorder="1" applyAlignment="1" applyProtection="1">
      <alignment horizontal="right"/>
      <protection locked="0"/>
    </xf>
    <xf numFmtId="4" fontId="12" fillId="0" borderId="69" xfId="0" applyNumberFormat="1" applyFont="1" applyBorder="1" applyAlignment="1">
      <alignment horizontal="right"/>
    </xf>
    <xf numFmtId="4" fontId="11" fillId="0" borderId="44" xfId="0" applyNumberFormat="1" applyFont="1" applyBorder="1" applyAlignment="1">
      <alignment horizontal="right"/>
    </xf>
    <xf numFmtId="4" fontId="11" fillId="0" borderId="70" xfId="0" applyNumberFormat="1" applyFont="1" applyBorder="1" applyAlignment="1">
      <alignment horizontal="right"/>
    </xf>
    <xf numFmtId="4" fontId="11" fillId="0" borderId="69" xfId="0" applyNumberFormat="1" applyFont="1" applyBorder="1" applyAlignment="1">
      <alignment horizontal="right"/>
    </xf>
    <xf numFmtId="4" fontId="11" fillId="0" borderId="70" xfId="0" applyNumberFormat="1" applyFont="1" applyBorder="1" applyAlignment="1" applyProtection="1">
      <alignment horizontal="right"/>
      <protection locked="0"/>
    </xf>
    <xf numFmtId="4" fontId="11" fillId="0" borderId="68" xfId="0" applyNumberFormat="1" applyFont="1" applyBorder="1" applyAlignment="1">
      <alignment horizontal="right"/>
    </xf>
    <xf numFmtId="4" fontId="27" fillId="9" borderId="44" xfId="0" applyNumberFormat="1" applyFont="1" applyFill="1" applyBorder="1" applyAlignment="1">
      <alignment horizontal="right" vertical="top"/>
    </xf>
    <xf numFmtId="4" fontId="11" fillId="0" borderId="69" xfId="0" applyNumberFormat="1" applyFont="1" applyBorder="1" applyAlignment="1" applyProtection="1">
      <alignment horizontal="right"/>
      <protection locked="0"/>
    </xf>
    <xf numFmtId="4" fontId="11" fillId="0" borderId="3" xfId="0" applyNumberFormat="1" applyFont="1" applyBorder="1" applyAlignment="1">
      <alignment horizontal="right"/>
    </xf>
    <xf numFmtId="4" fontId="11" fillId="9" borderId="44" xfId="0" applyNumberFormat="1" applyFont="1" applyFill="1" applyBorder="1" applyAlignment="1">
      <alignment horizontal="right"/>
    </xf>
    <xf numFmtId="4" fontId="11" fillId="0" borderId="1" xfId="0" applyNumberFormat="1" applyFont="1" applyBorder="1" applyAlignment="1">
      <alignment horizontal="right"/>
    </xf>
    <xf numFmtId="4" fontId="12" fillId="0" borderId="68" xfId="0" applyNumberFormat="1" applyFont="1" applyBorder="1" applyAlignment="1">
      <alignment horizontal="right"/>
    </xf>
    <xf numFmtId="0" fontId="12" fillId="6" borderId="10" xfId="0" applyFont="1" applyFill="1" applyBorder="1" applyAlignment="1">
      <alignment wrapText="1"/>
    </xf>
    <xf numFmtId="0" fontId="12" fillId="6" borderId="11" xfId="0" applyFont="1" applyFill="1" applyBorder="1" applyAlignment="1">
      <alignment wrapText="1"/>
    </xf>
    <xf numFmtId="0" fontId="12" fillId="6" borderId="66" xfId="0" applyFont="1" applyFill="1" applyBorder="1" applyAlignment="1">
      <alignment wrapText="1"/>
    </xf>
    <xf numFmtId="1" fontId="16" fillId="8" borderId="49" xfId="0" applyNumberFormat="1" applyFont="1" applyFill="1" applyBorder="1" applyAlignment="1">
      <alignment horizontal="left"/>
    </xf>
    <xf numFmtId="1" fontId="11" fillId="8" borderId="64" xfId="0" applyNumberFormat="1" applyFont="1" applyFill="1" applyBorder="1" applyAlignment="1">
      <alignment horizontal="left"/>
    </xf>
    <xf numFmtId="49" fontId="16" fillId="8" borderId="63" xfId="0" applyNumberFormat="1" applyFont="1" applyFill="1" applyBorder="1" applyAlignment="1">
      <alignment horizontal="left" wrapText="1"/>
    </xf>
    <xf numFmtId="49" fontId="11" fillId="8" borderId="64" xfId="0" applyNumberFormat="1" applyFont="1" applyFill="1" applyBorder="1" applyAlignment="1">
      <alignment horizontal="left"/>
    </xf>
    <xf numFmtId="49" fontId="11" fillId="8" borderId="50" xfId="0" applyNumberFormat="1" applyFont="1" applyFill="1" applyBorder="1" applyAlignment="1">
      <alignment horizontal="left"/>
    </xf>
    <xf numFmtId="49" fontId="16" fillId="8" borderId="51" xfId="0" applyNumberFormat="1" applyFont="1" applyFill="1" applyBorder="1" applyAlignment="1">
      <alignment horizontal="left" wrapText="1"/>
    </xf>
    <xf numFmtId="49" fontId="11" fillId="8" borderId="52" xfId="0" applyNumberFormat="1" applyFont="1" applyFill="1" applyBorder="1" applyAlignment="1">
      <alignment horizontal="left"/>
    </xf>
    <xf numFmtId="0" fontId="11" fillId="0" borderId="61" xfId="0" applyFont="1" applyBorder="1" applyAlignment="1"/>
    <xf numFmtId="49" fontId="11" fillId="0" borderId="11" xfId="0" applyNumberFormat="1" applyFont="1" applyFill="1" applyBorder="1" applyAlignment="1" applyProtection="1">
      <alignment horizontal="left" vertical="center" wrapText="1"/>
      <protection locked="0"/>
    </xf>
    <xf numFmtId="0" fontId="11" fillId="0" borderId="61" xfId="0" applyFont="1" applyBorder="1" applyAlignment="1">
      <alignment horizontal="left"/>
    </xf>
    <xf numFmtId="0" fontId="11" fillId="0" borderId="0" xfId="0" applyFont="1" applyAlignment="1" applyProtection="1">
      <alignment wrapText="1"/>
      <protection locked="0"/>
    </xf>
    <xf numFmtId="0" fontId="11" fillId="3" borderId="0" xfId="0" applyFont="1" applyFill="1" applyAlignment="1" applyProtection="1">
      <alignment wrapText="1"/>
      <protection locked="0"/>
    </xf>
    <xf numFmtId="0" fontId="30" fillId="0" borderId="0" xfId="0" applyFont="1" applyAlignment="1" applyProtection="1">
      <alignment wrapText="1"/>
      <protection locked="0"/>
    </xf>
    <xf numFmtId="0" fontId="31" fillId="0" borderId="0" xfId="0" applyFont="1" applyAlignment="1" applyProtection="1">
      <alignment wrapText="1"/>
      <protection locked="0"/>
    </xf>
    <xf numFmtId="0" fontId="12" fillId="0" borderId="0" xfId="0" applyFont="1" applyAlignment="1" applyProtection="1">
      <alignment wrapText="1"/>
      <protection locked="0"/>
    </xf>
    <xf numFmtId="0" fontId="29" fillId="0" borderId="0" xfId="0" applyFont="1" applyAlignment="1" applyProtection="1">
      <alignment wrapText="1"/>
      <protection locked="0"/>
    </xf>
    <xf numFmtId="0" fontId="30" fillId="0" borderId="0" xfId="0" applyFont="1"/>
    <xf numFmtId="0" fontId="30" fillId="0" borderId="0" xfId="0" applyFont="1" applyAlignment="1">
      <alignment vertical="top" wrapText="1"/>
    </xf>
    <xf numFmtId="0" fontId="22" fillId="0" borderId="0" xfId="0" applyFont="1" applyAlignment="1">
      <alignment vertical="top" wrapText="1"/>
    </xf>
    <xf numFmtId="0" fontId="12" fillId="0" borderId="0" xfId="7" applyFont="1" applyFill="1" applyAlignment="1">
      <alignment vertical="top" wrapText="1"/>
    </xf>
    <xf numFmtId="0" fontId="30" fillId="0" borderId="0" xfId="0" applyFont="1" applyAlignment="1">
      <alignment wrapText="1"/>
    </xf>
    <xf numFmtId="0" fontId="12" fillId="0" borderId="0" xfId="7" applyFont="1" applyFill="1" applyBorder="1" applyAlignment="1" applyProtection="1">
      <alignment horizontal="left" vertical="top" wrapText="1"/>
    </xf>
    <xf numFmtId="0" fontId="14" fillId="0" borderId="0" xfId="7" applyFont="1" applyFill="1" applyBorder="1" applyAlignment="1" applyProtection="1">
      <alignment horizontal="left" vertical="top" wrapText="1"/>
    </xf>
    <xf numFmtId="49" fontId="15"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Font="1"/>
    <xf numFmtId="1" fontId="33" fillId="0" borderId="53" xfId="0" applyNumberFormat="1" applyFont="1" applyBorder="1" applyAlignment="1" applyProtection="1">
      <alignment horizontal="left" vertical="center" wrapText="1"/>
      <protection locked="0"/>
    </xf>
    <xf numFmtId="49" fontId="33" fillId="0" borderId="53" xfId="0" applyNumberFormat="1" applyFont="1" applyBorder="1" applyAlignment="1" applyProtection="1">
      <alignment horizontal="left" vertical="center" wrapText="1"/>
      <protection locked="0"/>
    </xf>
    <xf numFmtId="0" fontId="5" fillId="0" borderId="7" xfId="0" applyFont="1" applyBorder="1" applyAlignment="1">
      <alignment horizontal="left" vertical="center" wrapText="1"/>
    </xf>
    <xf numFmtId="0" fontId="5" fillId="0" borderId="0" xfId="0" applyFont="1" applyAlignment="1">
      <alignment vertical="center"/>
    </xf>
    <xf numFmtId="0" fontId="5" fillId="0" borderId="7" xfId="0" applyFont="1" applyBorder="1" applyAlignment="1">
      <alignment vertical="center" wrapText="1"/>
    </xf>
    <xf numFmtId="0" fontId="32" fillId="0" borderId="0" xfId="0" applyFont="1" applyAlignment="1" applyProtection="1">
      <alignment horizontal="left" vertical="center" wrapText="1"/>
      <protection locked="0"/>
    </xf>
    <xf numFmtId="49" fontId="33" fillId="0" borderId="71" xfId="0" applyNumberFormat="1" applyFont="1" applyBorder="1" applyAlignment="1" applyProtection="1">
      <alignment horizontal="left" vertical="center" wrapText="1"/>
      <protection locked="0"/>
    </xf>
    <xf numFmtId="4" fontId="12" fillId="6" borderId="18" xfId="0" applyNumberFormat="1" applyFont="1" applyFill="1" applyBorder="1" applyAlignment="1">
      <alignment horizontal="right"/>
    </xf>
    <xf numFmtId="4" fontId="11" fillId="2" borderId="0" xfId="0" applyNumberFormat="1" applyFont="1" applyFill="1" applyAlignment="1">
      <alignment horizontal="right"/>
    </xf>
    <xf numFmtId="0" fontId="11" fillId="0" borderId="11" xfId="0" applyFont="1" applyBorder="1" applyAlignment="1">
      <alignment horizontal="left" vertical="top"/>
    </xf>
    <xf numFmtId="0" fontId="11" fillId="0" borderId="11" xfId="0" applyFont="1" applyBorder="1" applyAlignment="1">
      <alignment vertical="top"/>
    </xf>
    <xf numFmtId="4" fontId="27" fillId="9" borderId="68" xfId="0" applyNumberFormat="1" applyFont="1" applyFill="1" applyBorder="1" applyAlignment="1">
      <alignment horizontal="left" vertical="center" wrapText="1"/>
    </xf>
    <xf numFmtId="4" fontId="11" fillId="0" borderId="38" xfId="0" applyNumberFormat="1" applyFont="1" applyBorder="1" applyAlignment="1">
      <alignment horizontal="right"/>
    </xf>
    <xf numFmtId="4" fontId="27" fillId="9" borderId="44" xfId="0" applyNumberFormat="1" applyFont="1" applyFill="1" applyBorder="1" applyAlignment="1">
      <alignment horizontal="left" vertical="center" wrapText="1"/>
    </xf>
    <xf numFmtId="0" fontId="4" fillId="0" borderId="0" xfId="0" applyFont="1" applyAlignment="1">
      <alignment vertical="center"/>
    </xf>
    <xf numFmtId="0" fontId="32" fillId="0" borderId="0" xfId="0" applyFont="1" applyAlignment="1" applyProtection="1">
      <alignment horizontal="left" vertical="center"/>
      <protection locked="0"/>
    </xf>
    <xf numFmtId="0" fontId="32" fillId="0" borderId="0" xfId="0" applyFont="1" applyAlignment="1">
      <alignment horizontal="left" vertical="center" wrapText="1"/>
    </xf>
    <xf numFmtId="0" fontId="3" fillId="0" borderId="0" xfId="0" applyFont="1" applyAlignment="1">
      <alignment vertical="center"/>
    </xf>
    <xf numFmtId="4" fontId="12" fillId="6" borderId="3" xfId="0" applyNumberFormat="1" applyFont="1" applyFill="1" applyBorder="1" applyAlignment="1">
      <alignment horizontal="right" vertical="top"/>
    </xf>
    <xf numFmtId="4" fontId="12" fillId="6" borderId="18" xfId="0" applyNumberFormat="1" applyFont="1" applyFill="1" applyBorder="1" applyAlignment="1">
      <alignment horizontal="right" vertical="top"/>
    </xf>
    <xf numFmtId="4" fontId="11" fillId="2" borderId="42" xfId="0" applyNumberFormat="1" applyFont="1" applyFill="1" applyBorder="1" applyAlignment="1">
      <alignment horizontal="right"/>
    </xf>
    <xf numFmtId="4" fontId="27" fillId="9" borderId="68" xfId="0" applyNumberFormat="1" applyFont="1" applyFill="1" applyBorder="1" applyAlignment="1">
      <alignment horizontal="right" vertical="top"/>
    </xf>
    <xf numFmtId="4" fontId="11" fillId="0" borderId="72" xfId="0" applyNumberFormat="1" applyFont="1" applyBorder="1" applyAlignment="1">
      <alignment horizontal="right"/>
    </xf>
    <xf numFmtId="0" fontId="12" fillId="0" borderId="0" xfId="7" applyFont="1" applyFill="1" applyAlignment="1" applyProtection="1">
      <alignment horizontal="left" vertical="top" wrapText="1"/>
    </xf>
    <xf numFmtId="0" fontId="12" fillId="0" borderId="0" xfId="0" applyFont="1" applyBorder="1" applyAlignment="1">
      <alignment horizontal="left" vertical="top"/>
    </xf>
    <xf numFmtId="0" fontId="11" fillId="0" borderId="0" xfId="0" applyFont="1" applyBorder="1" applyAlignment="1">
      <alignment horizontal="left" vertical="top" wrapText="1"/>
    </xf>
    <xf numFmtId="49" fontId="12" fillId="0" borderId="67" xfId="7" applyNumberFormat="1" applyFont="1" applyFill="1" applyBorder="1" applyAlignment="1">
      <alignment horizontal="left" vertical="top" wrapText="1"/>
    </xf>
    <xf numFmtId="0" fontId="30" fillId="0" borderId="67" xfId="0" applyFont="1" applyBorder="1" applyAlignment="1">
      <alignment vertical="top"/>
    </xf>
    <xf numFmtId="0" fontId="11" fillId="0" borderId="0" xfId="0" applyFont="1" applyAlignment="1" applyProtection="1">
      <alignment horizontal="left" vertical="top" wrapText="1"/>
      <protection locked="0"/>
    </xf>
    <xf numFmtId="0" fontId="2" fillId="0" borderId="0" xfId="0" applyFont="1"/>
    <xf numFmtId="0" fontId="14" fillId="0" borderId="0" xfId="0" applyFont="1" applyAlignment="1">
      <alignment vertical="center"/>
    </xf>
    <xf numFmtId="0" fontId="26" fillId="0" borderId="0" xfId="0" applyFont="1" applyAlignment="1">
      <alignment horizontal="left" vertical="center" wrapText="1"/>
    </xf>
    <xf numFmtId="0" fontId="40" fillId="0" borderId="73" xfId="0" applyFont="1" applyBorder="1" applyAlignment="1">
      <alignment vertical="center"/>
    </xf>
    <xf numFmtId="2" fontId="11" fillId="0" borderId="0" xfId="0" applyNumberFormat="1" applyFont="1" applyFill="1" applyAlignment="1">
      <alignment horizontal="right"/>
    </xf>
    <xf numFmtId="4" fontId="11" fillId="0" borderId="0" xfId="0" applyNumberFormat="1" applyFont="1" applyFill="1" applyAlignment="1">
      <alignment horizontal="right"/>
    </xf>
    <xf numFmtId="0" fontId="11" fillId="3" borderId="0" xfId="0" applyFont="1" applyFill="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39" fillId="0" borderId="0" xfId="0" applyFont="1" applyAlignment="1">
      <alignment horizontal="left" vertical="top" wrapText="1"/>
    </xf>
    <xf numFmtId="0" fontId="1" fillId="0" borderId="0" xfId="0" applyFont="1" applyAlignment="1">
      <alignment horizontal="left" vertical="top" wrapText="1"/>
    </xf>
    <xf numFmtId="49" fontId="12" fillId="0" borderId="0" xfId="7" applyNumberFormat="1" applyFont="1" applyFill="1" applyBorder="1" applyAlignment="1">
      <alignment horizontal="left" vertical="top" wrapText="1"/>
    </xf>
    <xf numFmtId="0" fontId="12" fillId="0" borderId="67" xfId="0" applyFont="1" applyBorder="1" applyAlignment="1">
      <alignment horizontal="left" vertical="top" wrapText="1"/>
    </xf>
    <xf numFmtId="0" fontId="30" fillId="0" borderId="0" xfId="0" applyFont="1" applyBorder="1" applyAlignment="1">
      <alignment vertical="top"/>
    </xf>
    <xf numFmtId="49" fontId="11" fillId="0" borderId="67" xfId="0" applyNumberFormat="1" applyFont="1" applyBorder="1" applyAlignment="1">
      <alignment vertical="top" wrapText="1"/>
    </xf>
    <xf numFmtId="49" fontId="12" fillId="0" borderId="0" xfId="0" applyNumberFormat="1" applyFont="1" applyBorder="1" applyAlignment="1">
      <alignment vertical="top" wrapText="1"/>
    </xf>
    <xf numFmtId="0" fontId="11" fillId="0" borderId="0" xfId="0" applyFont="1" applyBorder="1" applyAlignment="1">
      <alignment vertical="top" wrapText="1"/>
    </xf>
    <xf numFmtId="0" fontId="14" fillId="0" borderId="0" xfId="0" applyFont="1" applyAlignment="1">
      <alignment vertical="top" wrapText="1"/>
    </xf>
    <xf numFmtId="0" fontId="1" fillId="0" borderId="0" xfId="0" applyFont="1" applyAlignment="1">
      <alignment vertical="top" wrapText="1"/>
    </xf>
  </cellXfs>
  <cellStyles count="9">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l 2" xfId="5" xr:uid="{00000000-0005-0000-0000-000005000000}"/>
    <cellStyle name="Prosenttia" xfId="8" builtinId="5"/>
  </cellStyles>
  <dxfs count="8">
    <dxf>
      <font>
        <b val="0"/>
        <i val="0"/>
        <strike val="0"/>
        <condense val="0"/>
        <extend val="0"/>
        <outline val="0"/>
        <shadow val="0"/>
        <u val="none"/>
        <vertAlign val="baseline"/>
        <sz val="11"/>
        <color auto="1"/>
        <name val="Verdana"/>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alignment horizontal="left" vertical="top" textRotation="0" wrapText="1" indent="0" justifyLastLine="0" shrinkToFit="0" readingOrder="0"/>
    </dxf>
    <dxf>
      <font>
        <strike val="0"/>
        <outline val="0"/>
        <shadow val="0"/>
        <u val="none"/>
        <vertAlign val="baseline"/>
        <color auto="1"/>
        <name val="Verdana"/>
        <family val="2"/>
      </font>
    </dxf>
    <dxf>
      <font>
        <strike val="0"/>
        <outline val="0"/>
        <shadow val="0"/>
        <u val="none"/>
        <vertAlign val="baseline"/>
        <color auto="1"/>
        <name val="Verdana"/>
        <family val="2"/>
      </font>
    </dxf>
    <dxf>
      <font>
        <b val="0"/>
        <i val="0"/>
        <strike val="0"/>
        <condense val="0"/>
        <extend val="0"/>
        <outline val="0"/>
        <shadow val="0"/>
        <u val="none"/>
        <vertAlign val="baseline"/>
        <sz val="11"/>
        <color auto="1"/>
        <name val="Verdana"/>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alignment horizontal="left" vertical="top" textRotation="0" wrapText="1" indent="0" justifyLastLine="0" shrinkToFit="0" readingOrder="0"/>
    </dxf>
    <dxf>
      <font>
        <outline val="0"/>
        <shadow val="0"/>
        <u val="none"/>
        <vertAlign val="baseline"/>
        <color auto="1"/>
        <name val="Verdana"/>
        <family val="2"/>
      </font>
    </dxf>
    <dxf>
      <font>
        <outline val="0"/>
        <shadow val="0"/>
        <u val="none"/>
        <vertAlign val="baseline"/>
        <color auto="1"/>
        <name val="Verdana"/>
        <family val="2"/>
      </font>
    </dxf>
  </dxfs>
  <tableStyles count="1" defaultTableStyle="TableStyleMedium9" defaultPivotStyle="PivotStyleLight16">
    <tableStyle name="Otsikko" pivot="0" count="0" xr9:uid="{65D61E9D-BF66-4F22-9316-21119D91B178}"/>
  </tableStyles>
  <colors>
    <mruColors>
      <color rgb="FFE5EFCD"/>
      <color rgb="FF597623"/>
      <color rgb="FFF1F1F1"/>
      <color rgb="FF005966"/>
      <color rgb="FF59771E"/>
      <color rgb="FF005977"/>
      <color rgb="FFD8E7B3"/>
      <color rgb="FF94C43A"/>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690562</xdr:colOff>
      <xdr:row>0</xdr:row>
      <xdr:rowOff>202407</xdr:rowOff>
    </xdr:from>
    <xdr:to>
      <xdr:col>4</xdr:col>
      <xdr:colOff>732632</xdr:colOff>
      <xdr:row>0</xdr:row>
      <xdr:rowOff>1006127</xdr:rowOff>
    </xdr:to>
    <xdr:pic>
      <xdr:nvPicPr>
        <xdr:cNvPr id="2" name="Kuva 1">
          <a:extLst>
            <a:ext uri="{FF2B5EF4-FFF2-40B4-BE49-F238E27FC236}">
              <a16:creationId xmlns:a16="http://schemas.microsoft.com/office/drawing/2014/main" id="{6804A180-17CF-44CF-A1D1-4C7DC2862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9042" y="206217"/>
          <a:ext cx="3118645"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690562</xdr:colOff>
      <xdr:row>0</xdr:row>
      <xdr:rowOff>202407</xdr:rowOff>
    </xdr:from>
    <xdr:to>
      <xdr:col>4</xdr:col>
      <xdr:colOff>732632</xdr:colOff>
      <xdr:row>0</xdr:row>
      <xdr:rowOff>1006127</xdr:rowOff>
    </xdr:to>
    <xdr:pic>
      <xdr:nvPicPr>
        <xdr:cNvPr id="2" name="Kuva 1">
          <a:extLst>
            <a:ext uri="{FF2B5EF4-FFF2-40B4-BE49-F238E27FC236}">
              <a16:creationId xmlns:a16="http://schemas.microsoft.com/office/drawing/2014/main" id="{188409CD-6EEE-4141-B494-7757935B31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9042" y="206217"/>
          <a:ext cx="3118645"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690562</xdr:colOff>
      <xdr:row>0</xdr:row>
      <xdr:rowOff>202407</xdr:rowOff>
    </xdr:from>
    <xdr:to>
      <xdr:col>4</xdr:col>
      <xdr:colOff>732632</xdr:colOff>
      <xdr:row>0</xdr:row>
      <xdr:rowOff>1006127</xdr:rowOff>
    </xdr:to>
    <xdr:pic>
      <xdr:nvPicPr>
        <xdr:cNvPr id="2" name="Kuva 1">
          <a:extLst>
            <a:ext uri="{FF2B5EF4-FFF2-40B4-BE49-F238E27FC236}">
              <a16:creationId xmlns:a16="http://schemas.microsoft.com/office/drawing/2014/main" id="{95F71CCA-7848-45F4-B1D3-A54D08AB1F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9042" y="206217"/>
          <a:ext cx="3118645"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690562</xdr:colOff>
      <xdr:row>0</xdr:row>
      <xdr:rowOff>202407</xdr:rowOff>
    </xdr:from>
    <xdr:to>
      <xdr:col>4</xdr:col>
      <xdr:colOff>732632</xdr:colOff>
      <xdr:row>0</xdr:row>
      <xdr:rowOff>1006127</xdr:rowOff>
    </xdr:to>
    <xdr:pic>
      <xdr:nvPicPr>
        <xdr:cNvPr id="2" name="Kuva 1">
          <a:extLst>
            <a:ext uri="{FF2B5EF4-FFF2-40B4-BE49-F238E27FC236}">
              <a16:creationId xmlns:a16="http://schemas.microsoft.com/office/drawing/2014/main" id="{CBF246C8-2248-4DB0-B1B6-1652BCD50F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9042" y="206217"/>
          <a:ext cx="3118645"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690562</xdr:colOff>
      <xdr:row>0</xdr:row>
      <xdr:rowOff>202407</xdr:rowOff>
    </xdr:from>
    <xdr:to>
      <xdr:col>4</xdr:col>
      <xdr:colOff>732632</xdr:colOff>
      <xdr:row>0</xdr:row>
      <xdr:rowOff>1006127</xdr:rowOff>
    </xdr:to>
    <xdr:pic>
      <xdr:nvPicPr>
        <xdr:cNvPr id="3" name="Kuva 2">
          <a:extLst>
            <a:ext uri="{FF2B5EF4-FFF2-40B4-BE49-F238E27FC236}">
              <a16:creationId xmlns:a16="http://schemas.microsoft.com/office/drawing/2014/main" id="{761219AF-ED99-4286-B7B9-BD8021752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375" y="202407"/>
          <a:ext cx="311388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627187</xdr:colOff>
      <xdr:row>0</xdr:row>
      <xdr:rowOff>291599</xdr:rowOff>
    </xdr:from>
    <xdr:to>
      <xdr:col>4</xdr:col>
      <xdr:colOff>676877</xdr:colOff>
      <xdr:row>0</xdr:row>
      <xdr:rowOff>1091509</xdr:rowOff>
    </xdr:to>
    <xdr:pic>
      <xdr:nvPicPr>
        <xdr:cNvPr id="3" name="Kuva 2">
          <a:extLst>
            <a:ext uri="{FF2B5EF4-FFF2-40B4-BE49-F238E27FC236}">
              <a16:creationId xmlns:a16="http://schemas.microsoft.com/office/drawing/2014/main" id="{0CB7D5F7-136E-4E19-B77E-D342826966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9000" y="291599"/>
          <a:ext cx="3121502" cy="7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Vuosi%20202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osi 2021"/>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BA9A1E-48F5-4D73-80CA-D010837F8C85}" name="Taulukko1" displayName="Taulukko1" ref="A1:B1048575" totalsRowShown="0" headerRowDxfId="7" dataDxfId="6">
  <autoFilter ref="A1:B1048575" xr:uid="{D349A402-F92B-42B9-832D-927BE9FE0D54}"/>
  <sortState xmlns:xlrd2="http://schemas.microsoft.com/office/spreadsheetml/2017/richdata2" ref="A2:B124">
    <sortCondition ref="A1:A1048575"/>
  </sortState>
  <tableColumns count="2">
    <tableColumn id="1" xr3:uid="{88220567-A811-4699-863A-710D27B7BBF9}" name="Ärende" dataDxfId="5"/>
    <tableColumn id="2" xr3:uid="{408A6BD4-C441-4B5E-B90E-608FAE94F847}" name="Anvisning (gäller t.o.m. 31.12.2021)" dataDxfId="4"/>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B99EC2-3324-474A-9A1F-3326A7D95842}" name="Taulukko2" displayName="Taulukko2" ref="A1:B1048573" totalsRowShown="0" headerRowDxfId="3" dataDxfId="2">
  <autoFilter ref="A1:B1048573" xr:uid="{84AA9958-F1DC-40EE-AF3A-A7C47416359B}"/>
  <sortState xmlns:xlrd2="http://schemas.microsoft.com/office/spreadsheetml/2017/richdata2" ref="A2:B140">
    <sortCondition ref="A1:A1048573"/>
  </sortState>
  <tableColumns count="2">
    <tableColumn id="1" xr3:uid="{E7A0B474-776E-438D-886D-59FF6D625F3E}" name="Ärende" dataDxfId="1"/>
    <tableColumn id="2" xr3:uid="{393B71D4-3AF3-4B4E-B3E4-358DF474F1BD}" name="Anvisning (gäller fr.o.m. 1.1.2022)" dataDxfId="0"/>
  </tableColumns>
  <tableStyleInfo name="TableStyleLight18"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65EA8-D574-4586-A263-F0607F0D008A}">
  <dimension ref="A1:Q300"/>
  <sheetViews>
    <sheetView showGridLines="0" zoomScale="80" zoomScaleNormal="80" workbookViewId="0">
      <pane xSplit="1" ySplit="3" topLeftCell="B4" activePane="bottomRight" state="frozen"/>
      <selection activeCell="A20" sqref="A20"/>
      <selection pane="topRight" activeCell="A20" sqref="A20"/>
      <selection pane="bottomLeft" activeCell="A20" sqref="A20"/>
      <selection pane="bottomRight" activeCell="B247" sqref="B247"/>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80" customWidth="1"/>
    <col min="11" max="16384" width="8.7265625" style="3"/>
  </cols>
  <sheetData>
    <row r="1" spans="1:17" s="2" customFormat="1" ht="98.4" customHeight="1" thickBot="1" x14ac:dyDescent="0.3">
      <c r="A1" s="26" t="s">
        <v>0</v>
      </c>
      <c r="B1" s="14"/>
      <c r="C1" s="14"/>
      <c r="D1" s="14"/>
      <c r="E1" s="14"/>
      <c r="F1" s="14"/>
      <c r="G1" s="14"/>
      <c r="H1" s="14"/>
      <c r="I1" s="14"/>
      <c r="J1" s="280"/>
    </row>
    <row r="2" spans="1:17" ht="65.400000000000006" customHeight="1" thickBot="1" x14ac:dyDescent="0.35">
      <c r="A2" s="222" t="s">
        <v>1</v>
      </c>
      <c r="B2" s="225" t="s">
        <v>2</v>
      </c>
      <c r="C2" s="226"/>
      <c r="D2" s="227" t="s">
        <v>3</v>
      </c>
      <c r="E2" s="228"/>
      <c r="F2" s="227" t="s">
        <v>4</v>
      </c>
      <c r="G2" s="229"/>
      <c r="H2" s="230" t="s">
        <v>4</v>
      </c>
      <c r="I2" s="231"/>
      <c r="J2" s="287"/>
      <c r="Q2"/>
    </row>
    <row r="3" spans="1:17" s="269" customFormat="1" ht="56.4" customHeight="1" x14ac:dyDescent="0.25">
      <c r="A3" s="25"/>
      <c r="B3" s="267" t="str">
        <f>IF('År 2021'!B3="","",'År 2021'!B3)</f>
        <v/>
      </c>
      <c r="C3" s="252"/>
      <c r="D3" s="268" t="str">
        <f>IF('År 2021'!D3="","",'År 2021'!D3)</f>
        <v/>
      </c>
      <c r="E3" s="253"/>
      <c r="F3" s="268" t="str">
        <f>IF('År 2021'!F3="","",'År 2021'!F3)</f>
        <v/>
      </c>
      <c r="G3" s="253"/>
      <c r="H3" s="268" t="str">
        <f>IF('År 2021'!H3="","",'År 2021'!H3)</f>
        <v/>
      </c>
      <c r="I3" s="253"/>
      <c r="J3" s="287"/>
    </row>
    <row r="4" spans="1:17" ht="42" customHeight="1" x14ac:dyDescent="0.25">
      <c r="A4" s="223" t="s">
        <v>5</v>
      </c>
      <c r="B4" s="181" t="s">
        <v>6</v>
      </c>
      <c r="C4" s="180"/>
      <c r="D4" s="164" t="s">
        <v>6</v>
      </c>
      <c r="E4" s="180"/>
      <c r="F4" s="164" t="s">
        <v>6</v>
      </c>
      <c r="G4" s="180"/>
      <c r="H4" s="164" t="s">
        <v>6</v>
      </c>
      <c r="I4" s="165"/>
      <c r="J4" s="287"/>
    </row>
    <row r="5" spans="1:17" ht="33" customHeight="1" x14ac:dyDescent="0.25">
      <c r="A5" s="25"/>
      <c r="B5" s="166" t="s">
        <v>7</v>
      </c>
      <c r="C5" s="167"/>
      <c r="D5" s="166" t="s">
        <v>7</v>
      </c>
      <c r="E5" s="167"/>
      <c r="F5" s="166" t="s">
        <v>8</v>
      </c>
      <c r="G5" s="167"/>
      <c r="H5" s="166" t="s">
        <v>8</v>
      </c>
      <c r="I5" s="167"/>
      <c r="J5" s="287"/>
    </row>
    <row r="6" spans="1:17" ht="32.549999999999997" customHeight="1" x14ac:dyDescent="0.25">
      <c r="A6" s="223" t="s">
        <v>9</v>
      </c>
      <c r="B6" s="168"/>
      <c r="C6" s="169"/>
      <c r="D6" s="168"/>
      <c r="E6" s="169"/>
      <c r="F6" s="168"/>
      <c r="G6" s="169"/>
      <c r="H6" s="168"/>
      <c r="I6" s="169"/>
      <c r="J6" s="287"/>
    </row>
    <row r="7" spans="1:17" ht="31.95" customHeight="1" thickBot="1" x14ac:dyDescent="0.3">
      <c r="A7" s="25"/>
      <c r="B7" s="170" t="s">
        <v>10</v>
      </c>
      <c r="C7" s="171"/>
      <c r="D7" s="170" t="s">
        <v>10</v>
      </c>
      <c r="E7" s="171"/>
      <c r="F7" s="170" t="s">
        <v>10</v>
      </c>
      <c r="G7" s="171"/>
      <c r="H7" s="170" t="s">
        <v>10</v>
      </c>
      <c r="I7" s="171"/>
      <c r="J7" s="287"/>
    </row>
    <row r="8" spans="1:17" ht="32.549999999999997" customHeight="1" thickBot="1" x14ac:dyDescent="0.3">
      <c r="A8" s="223" t="s">
        <v>11</v>
      </c>
      <c r="B8" s="172"/>
      <c r="C8" s="173"/>
      <c r="D8" s="172"/>
      <c r="E8" s="173"/>
      <c r="F8" s="172"/>
      <c r="G8" s="173"/>
      <c r="H8" s="172"/>
      <c r="I8" s="173"/>
      <c r="J8" s="287"/>
      <c r="K8"/>
    </row>
    <row r="9" spans="1:17" ht="40.799999999999997" customHeight="1" x14ac:dyDescent="0.25">
      <c r="A9" s="233"/>
      <c r="B9" s="174" t="s">
        <v>12</v>
      </c>
      <c r="C9" s="175"/>
      <c r="D9" s="174" t="s">
        <v>12</v>
      </c>
      <c r="E9" s="175"/>
      <c r="F9" s="174" t="s">
        <v>12</v>
      </c>
      <c r="G9" s="175"/>
      <c r="H9" s="174" t="s">
        <v>12</v>
      </c>
      <c r="I9" s="175"/>
      <c r="J9" s="287"/>
    </row>
    <row r="10" spans="1:17" ht="33" customHeight="1" thickBot="1" x14ac:dyDescent="0.3">
      <c r="A10" s="224" t="s">
        <v>13</v>
      </c>
      <c r="B10" s="176" t="s">
        <v>7</v>
      </c>
      <c r="C10" s="177"/>
      <c r="D10" s="176" t="s">
        <v>7</v>
      </c>
      <c r="E10" s="177"/>
      <c r="F10" s="176" t="s">
        <v>7</v>
      </c>
      <c r="G10" s="177"/>
      <c r="H10" s="176" t="s">
        <v>7</v>
      </c>
      <c r="I10" s="177"/>
      <c r="J10" s="287"/>
    </row>
    <row r="11" spans="1:17" ht="32.549999999999997" customHeight="1" thickBot="1" x14ac:dyDescent="0.3">
      <c r="A11" s="197" t="str">
        <f>IF('År 2021'!A11="","",'År 2021'!A11)</f>
        <v/>
      </c>
      <c r="B11" s="194"/>
      <c r="C11" s="179"/>
      <c r="D11" s="178"/>
      <c r="E11" s="179"/>
      <c r="F11" s="178"/>
      <c r="G11" s="179"/>
      <c r="H11" s="178"/>
      <c r="I11" s="179"/>
      <c r="J11" s="287"/>
    </row>
    <row r="12" spans="1:17" s="4" customFormat="1" ht="91.8" customHeight="1" thickBot="1" x14ac:dyDescent="0.3">
      <c r="A12" s="186" t="s">
        <v>14</v>
      </c>
      <c r="B12" s="234" t="str">
        <f>IF(B3="","",(B3))</f>
        <v/>
      </c>
      <c r="C12" s="232" t="s">
        <v>15</v>
      </c>
      <c r="D12" s="234" t="str">
        <f>IF(D3="","",(D3))</f>
        <v/>
      </c>
      <c r="E12" s="187" t="s">
        <v>15</v>
      </c>
      <c r="F12" s="234" t="str">
        <f>IF(F3="","",(F3))</f>
        <v/>
      </c>
      <c r="G12" s="187" t="s">
        <v>16</v>
      </c>
      <c r="H12" s="234" t="str">
        <f>IF(H3="","",(H3))</f>
        <v/>
      </c>
      <c r="I12" s="187" t="s">
        <v>16</v>
      </c>
      <c r="J12" s="280"/>
    </row>
    <row r="13" spans="1:17" s="4" customFormat="1" ht="36.6" customHeight="1" thickTop="1" x14ac:dyDescent="0.25">
      <c r="A13" s="24" t="s">
        <v>17</v>
      </c>
      <c r="B13" s="40"/>
      <c r="C13" s="127" t="str">
        <f>IF(B13="","",IF(B13=0,"",(B13/B$6/$A$11)))</f>
        <v/>
      </c>
      <c r="D13" s="40"/>
      <c r="E13" s="127" t="str">
        <f>IF(D13="","",IF(D13=0,"",(D13/D$6/$A$11)))</f>
        <v/>
      </c>
      <c r="F13" s="40"/>
      <c r="G13" s="127" t="str">
        <f>IF(F13="","",IF(F13=0,"",(F13/F$6/$A$11)))</f>
        <v/>
      </c>
      <c r="H13" s="40"/>
      <c r="I13" s="127" t="str">
        <f>IF(H13="","",IF(H13=0,"",(H13/H$6/$A$11)))</f>
        <v/>
      </c>
      <c r="J13" s="280"/>
      <c r="K13" s="8"/>
      <c r="L13" s="8"/>
      <c r="M13" s="8"/>
    </row>
    <row r="14" spans="1:17" s="6" customFormat="1" ht="25.05" customHeight="1" x14ac:dyDescent="0.25">
      <c r="A14" s="92" t="s">
        <v>18</v>
      </c>
      <c r="B14" s="48">
        <f>B19+B63+B107+B123+B139+B154</f>
        <v>0</v>
      </c>
      <c r="C14" s="127" t="str">
        <f>IF(B14="","",IF(B14=0,"",(B14/B$6/$A$11)))</f>
        <v/>
      </c>
      <c r="D14" s="48">
        <f>D19+D63+D107+D123+D139+D154</f>
        <v>0</v>
      </c>
      <c r="E14" s="127" t="str">
        <f>IF(D14="","",IF(D14=0,"",(D14/D$6/$A$11)))</f>
        <v/>
      </c>
      <c r="F14" s="48">
        <f>F19+F63+F107+F123+F139+F154</f>
        <v>0</v>
      </c>
      <c r="G14" s="46" t="str">
        <f>IF(F14="","",IF(F14=0,"",(F14/F$6/$A$11)))</f>
        <v/>
      </c>
      <c r="H14" s="48">
        <f>H19+H63+H107+H123+H139+H154</f>
        <v>0</v>
      </c>
      <c r="I14" s="46" t="str">
        <f>IF(H14="","",IF(H14=0,"",(H14/H$6/$A$11)))</f>
        <v/>
      </c>
      <c r="J14" s="280"/>
    </row>
    <row r="15" spans="1:17" s="6" customFormat="1" ht="25.05" customHeight="1" x14ac:dyDescent="0.25">
      <c r="A15" s="93" t="s">
        <v>19</v>
      </c>
      <c r="B15" s="50"/>
      <c r="C15" s="281"/>
      <c r="D15" s="50"/>
      <c r="E15" s="281"/>
      <c r="F15" s="50"/>
      <c r="G15" s="281"/>
      <c r="H15" s="50"/>
      <c r="I15" s="281"/>
      <c r="J15" s="280"/>
    </row>
    <row r="16" spans="1:17" s="51" customFormat="1" ht="52.95" customHeight="1" thickBot="1" x14ac:dyDescent="0.35">
      <c r="A16" s="188" t="s">
        <v>20</v>
      </c>
      <c r="B16" s="193"/>
      <c r="C16" s="189"/>
      <c r="D16" s="193"/>
      <c r="E16" s="189"/>
      <c r="F16" s="193"/>
      <c r="G16" s="189"/>
      <c r="H16" s="193"/>
      <c r="I16" s="189"/>
      <c r="J16" s="280"/>
      <c r="K16" s="123"/>
      <c r="L16" s="123"/>
      <c r="M16" s="123"/>
    </row>
    <row r="17" spans="1:10" s="6" customFormat="1" ht="25.05" customHeight="1" thickTop="1" x14ac:dyDescent="0.25">
      <c r="A17" s="44"/>
      <c r="B17" s="52"/>
      <c r="C17" s="52"/>
      <c r="D17" s="52"/>
      <c r="E17" s="52"/>
      <c r="F17" s="52"/>
      <c r="G17" s="52"/>
      <c r="H17" s="52"/>
      <c r="I17" s="52"/>
      <c r="J17" s="288"/>
    </row>
    <row r="18" spans="1:10" s="6" customFormat="1" ht="25.05" customHeight="1" x14ac:dyDescent="0.25">
      <c r="A18" s="68" t="s">
        <v>21</v>
      </c>
      <c r="B18" s="44"/>
      <c r="C18" s="54"/>
      <c r="D18" s="44"/>
      <c r="E18" s="54"/>
      <c r="F18" s="44"/>
      <c r="G18" s="54"/>
      <c r="H18" s="44"/>
      <c r="I18" s="54"/>
      <c r="J18" s="280"/>
    </row>
    <row r="19" spans="1:10" s="6" customFormat="1" ht="25.05" customHeight="1" x14ac:dyDescent="0.25">
      <c r="A19" s="18" t="s">
        <v>22</v>
      </c>
      <c r="B19" s="22"/>
      <c r="C19" s="46" t="str">
        <f t="shared" ref="C19:C25" si="0">IF(B19="","",IF(B19=0,"",(B19/B$6/$A$11)))</f>
        <v/>
      </c>
      <c r="D19" s="22"/>
      <c r="E19" s="46" t="str">
        <f t="shared" ref="E19:E25" si="1">IF(D19="","",IF(D19=0,"",(D19/D$6/$A$11)))</f>
        <v/>
      </c>
      <c r="F19" s="22"/>
      <c r="G19" s="195" t="str">
        <f t="shared" ref="G19:G25" si="2">IF(F19="","",IF(F19=0,"",(F19/F$6/$A$11)))</f>
        <v/>
      </c>
      <c r="H19" s="22"/>
      <c r="I19" s="46" t="str">
        <f t="shared" ref="I19:I25" si="3">IF(H19="","",IF(H19=0,"",(H19/H$6/$A$11)))</f>
        <v/>
      </c>
      <c r="J19" s="280"/>
    </row>
    <row r="20" spans="1:10" s="6" customFormat="1" ht="25.05" customHeight="1" x14ac:dyDescent="0.25">
      <c r="A20" s="18" t="s">
        <v>23</v>
      </c>
      <c r="B20" s="16"/>
      <c r="C20" s="127" t="str">
        <f t="shared" si="0"/>
        <v/>
      </c>
      <c r="D20" s="16"/>
      <c r="E20" s="127" t="str">
        <f t="shared" si="1"/>
        <v/>
      </c>
      <c r="F20" s="16"/>
      <c r="G20" s="46" t="str">
        <f t="shared" si="2"/>
        <v/>
      </c>
      <c r="H20" s="16"/>
      <c r="I20" s="46" t="str">
        <f t="shared" si="3"/>
        <v/>
      </c>
      <c r="J20" s="280"/>
    </row>
    <row r="21" spans="1:10" s="6" customFormat="1" ht="25.05" customHeight="1" x14ac:dyDescent="0.25">
      <c r="A21" s="18" t="s">
        <v>24</v>
      </c>
      <c r="B21" s="16"/>
      <c r="C21" s="127" t="str">
        <f t="shared" si="0"/>
        <v/>
      </c>
      <c r="D21" s="16"/>
      <c r="E21" s="127" t="str">
        <f t="shared" si="1"/>
        <v/>
      </c>
      <c r="F21" s="16"/>
      <c r="G21" s="46" t="str">
        <f t="shared" si="2"/>
        <v/>
      </c>
      <c r="H21" s="16"/>
      <c r="I21" s="46" t="str">
        <f t="shared" si="3"/>
        <v/>
      </c>
      <c r="J21" s="280"/>
    </row>
    <row r="22" spans="1:10" ht="25.05" customHeight="1" x14ac:dyDescent="0.25">
      <c r="A22" s="18" t="s">
        <v>25</v>
      </c>
      <c r="B22" s="16"/>
      <c r="C22" s="127" t="str">
        <f t="shared" si="0"/>
        <v/>
      </c>
      <c r="D22" s="16"/>
      <c r="E22" s="127" t="str">
        <f t="shared" si="1"/>
        <v/>
      </c>
      <c r="F22" s="16"/>
      <c r="G22" s="46" t="str">
        <f t="shared" si="2"/>
        <v/>
      </c>
      <c r="H22" s="16"/>
      <c r="I22" s="46" t="str">
        <f t="shared" si="3"/>
        <v/>
      </c>
      <c r="J22" s="289"/>
    </row>
    <row r="23" spans="1:10" s="6" customFormat="1" ht="25.05" customHeight="1" x14ac:dyDescent="0.25">
      <c r="A23" s="18" t="s">
        <v>26</v>
      </c>
      <c r="B23" s="16"/>
      <c r="C23" s="127" t="str">
        <f t="shared" si="0"/>
        <v/>
      </c>
      <c r="D23" s="16"/>
      <c r="E23" s="127" t="str">
        <f t="shared" si="1"/>
        <v/>
      </c>
      <c r="F23" s="16"/>
      <c r="G23" s="46" t="str">
        <f t="shared" si="2"/>
        <v/>
      </c>
      <c r="H23" s="16"/>
      <c r="I23" s="46" t="str">
        <f t="shared" si="3"/>
        <v/>
      </c>
      <c r="J23" s="288"/>
    </row>
    <row r="24" spans="1:10" s="6" customFormat="1" ht="25.05" customHeight="1" x14ac:dyDescent="0.25">
      <c r="A24" s="102" t="s">
        <v>27</v>
      </c>
      <c r="B24" s="16"/>
      <c r="C24" s="127" t="str">
        <f t="shared" si="0"/>
        <v/>
      </c>
      <c r="D24" s="16"/>
      <c r="E24" s="127" t="str">
        <f t="shared" si="1"/>
        <v/>
      </c>
      <c r="F24" s="16"/>
      <c r="G24" s="46" t="str">
        <f t="shared" si="2"/>
        <v/>
      </c>
      <c r="H24" s="16"/>
      <c r="I24" s="46" t="str">
        <f t="shared" si="3"/>
        <v/>
      </c>
      <c r="J24" s="289"/>
    </row>
    <row r="25" spans="1:10" s="6" customFormat="1" ht="25.05" customHeight="1" x14ac:dyDescent="0.25">
      <c r="A25" s="103" t="s">
        <v>28</v>
      </c>
      <c r="B25" s="55">
        <f>SUM(B19:B24)</f>
        <v>0</v>
      </c>
      <c r="C25" s="127" t="str">
        <f t="shared" si="0"/>
        <v/>
      </c>
      <c r="D25" s="55">
        <f>SUM(D19:D24)</f>
        <v>0</v>
      </c>
      <c r="E25" s="127" t="str">
        <f t="shared" si="1"/>
        <v/>
      </c>
      <c r="F25" s="55">
        <f>SUM(F19:F24)</f>
        <v>0</v>
      </c>
      <c r="G25" s="46" t="str">
        <f t="shared" si="2"/>
        <v/>
      </c>
      <c r="H25" s="55">
        <f>SUM(H19:H24)</f>
        <v>0</v>
      </c>
      <c r="I25" s="46" t="str">
        <f t="shared" si="3"/>
        <v/>
      </c>
      <c r="J25" s="280"/>
    </row>
    <row r="26" spans="1:10" s="6" customFormat="1" ht="38.4" customHeight="1" x14ac:dyDescent="0.25">
      <c r="A26" s="108" t="s">
        <v>29</v>
      </c>
      <c r="B26" s="14"/>
      <c r="C26" s="14"/>
      <c r="D26" s="14"/>
      <c r="E26" s="14"/>
      <c r="F26" s="14"/>
      <c r="G26" s="14"/>
      <c r="H26" s="14"/>
      <c r="I26" s="14"/>
      <c r="J26" s="280"/>
    </row>
    <row r="27" spans="1:10" s="6" customFormat="1" ht="25.05" customHeight="1" x14ac:dyDescent="0.25">
      <c r="A27" s="18" t="s">
        <v>30</v>
      </c>
      <c r="B27" s="22"/>
      <c r="C27" s="46" t="str">
        <f t="shared" ref="C27:C42" si="4">IF(B27="","",IF(B27=0,"",(B27/B$6/$A$11)))</f>
        <v/>
      </c>
      <c r="D27" s="22"/>
      <c r="E27" s="46" t="str">
        <f t="shared" ref="E27:E42" si="5">IF(D27="","",IF(D27=0,"",(D27/D$6/$A$11)))</f>
        <v/>
      </c>
      <c r="F27" s="22"/>
      <c r="G27" s="46" t="str">
        <f t="shared" ref="G27:G42" si="6">IF(F27="","",IF(F27=0,"",(F27/F$6/$A$11)))</f>
        <v/>
      </c>
      <c r="H27" s="22"/>
      <c r="I27" s="46" t="str">
        <f t="shared" ref="I27:I42" si="7">IF(H27="","",IF(H27=0,"",(H27/H$6/$A$11)))</f>
        <v/>
      </c>
      <c r="J27" s="280"/>
    </row>
    <row r="28" spans="1:10" s="6" customFormat="1" ht="25.05" customHeight="1" x14ac:dyDescent="0.25">
      <c r="A28" s="18" t="s">
        <v>31</v>
      </c>
      <c r="B28" s="16"/>
      <c r="C28" s="127" t="str">
        <f t="shared" si="4"/>
        <v/>
      </c>
      <c r="D28" s="16"/>
      <c r="E28" s="127" t="str">
        <f t="shared" si="5"/>
        <v/>
      </c>
      <c r="F28" s="16"/>
      <c r="G28" s="46" t="str">
        <f t="shared" si="6"/>
        <v/>
      </c>
      <c r="H28" s="16"/>
      <c r="I28" s="46" t="str">
        <f t="shared" si="7"/>
        <v/>
      </c>
      <c r="J28" s="280"/>
    </row>
    <row r="29" spans="1:10" s="6" customFormat="1" ht="25.05" customHeight="1" x14ac:dyDescent="0.25">
      <c r="A29" s="18" t="s">
        <v>32</v>
      </c>
      <c r="B29" s="16"/>
      <c r="C29" s="127" t="str">
        <f t="shared" si="4"/>
        <v/>
      </c>
      <c r="D29" s="16"/>
      <c r="E29" s="127" t="str">
        <f t="shared" si="5"/>
        <v/>
      </c>
      <c r="F29" s="16"/>
      <c r="G29" s="46" t="str">
        <f t="shared" si="6"/>
        <v/>
      </c>
      <c r="H29" s="16"/>
      <c r="I29" s="46" t="str">
        <f t="shared" si="7"/>
        <v/>
      </c>
      <c r="J29" s="280"/>
    </row>
    <row r="30" spans="1:10" s="6" customFormat="1" ht="25.05" customHeight="1" x14ac:dyDescent="0.25">
      <c r="A30" s="18" t="s">
        <v>33</v>
      </c>
      <c r="B30" s="16"/>
      <c r="C30" s="127" t="str">
        <f t="shared" si="4"/>
        <v/>
      </c>
      <c r="D30" s="16"/>
      <c r="E30" s="127" t="str">
        <f t="shared" si="5"/>
        <v/>
      </c>
      <c r="F30" s="16"/>
      <c r="G30" s="46" t="str">
        <f t="shared" si="6"/>
        <v/>
      </c>
      <c r="H30" s="16"/>
      <c r="I30" s="46" t="str">
        <f t="shared" si="7"/>
        <v/>
      </c>
      <c r="J30" s="280"/>
    </row>
    <row r="31" spans="1:10" s="6" customFormat="1" ht="25.05" customHeight="1" x14ac:dyDescent="0.25">
      <c r="A31" s="18" t="s">
        <v>34</v>
      </c>
      <c r="B31" s="16"/>
      <c r="C31" s="127" t="str">
        <f t="shared" si="4"/>
        <v/>
      </c>
      <c r="D31" s="16"/>
      <c r="E31" s="127" t="str">
        <f t="shared" si="5"/>
        <v/>
      </c>
      <c r="F31" s="16"/>
      <c r="G31" s="46" t="str">
        <f t="shared" si="6"/>
        <v/>
      </c>
      <c r="H31" s="16"/>
      <c r="I31" s="46" t="str">
        <f t="shared" si="7"/>
        <v/>
      </c>
      <c r="J31" s="280"/>
    </row>
    <row r="32" spans="1:10" s="6" customFormat="1" ht="25.05" customHeight="1" x14ac:dyDescent="0.25">
      <c r="A32" s="18" t="s">
        <v>35</v>
      </c>
      <c r="B32" s="16"/>
      <c r="C32" s="127" t="str">
        <f t="shared" si="4"/>
        <v/>
      </c>
      <c r="D32" s="16"/>
      <c r="E32" s="127" t="str">
        <f t="shared" si="5"/>
        <v/>
      </c>
      <c r="F32" s="16"/>
      <c r="G32" s="46" t="str">
        <f t="shared" si="6"/>
        <v/>
      </c>
      <c r="H32" s="16"/>
      <c r="I32" s="46" t="str">
        <f t="shared" si="7"/>
        <v/>
      </c>
      <c r="J32" s="280"/>
    </row>
    <row r="33" spans="1:10" s="6" customFormat="1" ht="25.05" customHeight="1" x14ac:dyDescent="0.25">
      <c r="A33" s="18" t="s">
        <v>36</v>
      </c>
      <c r="B33" s="16"/>
      <c r="C33" s="127" t="str">
        <f t="shared" si="4"/>
        <v/>
      </c>
      <c r="D33" s="16"/>
      <c r="E33" s="127" t="str">
        <f t="shared" si="5"/>
        <v/>
      </c>
      <c r="F33" s="16"/>
      <c r="G33" s="46" t="str">
        <f t="shared" si="6"/>
        <v/>
      </c>
      <c r="H33" s="16"/>
      <c r="I33" s="46" t="str">
        <f t="shared" si="7"/>
        <v/>
      </c>
      <c r="J33" s="280"/>
    </row>
    <row r="34" spans="1:10" s="6" customFormat="1" ht="25.05" customHeight="1" x14ac:dyDescent="0.25">
      <c r="A34" s="18" t="s">
        <v>37</v>
      </c>
      <c r="B34" s="16"/>
      <c r="C34" s="127" t="str">
        <f t="shared" si="4"/>
        <v/>
      </c>
      <c r="D34" s="16"/>
      <c r="E34" s="127" t="str">
        <f t="shared" si="5"/>
        <v/>
      </c>
      <c r="F34" s="16"/>
      <c r="G34" s="46" t="str">
        <f t="shared" si="6"/>
        <v/>
      </c>
      <c r="H34" s="16"/>
      <c r="I34" s="46" t="str">
        <f t="shared" si="7"/>
        <v/>
      </c>
      <c r="J34" s="280"/>
    </row>
    <row r="35" spans="1:10" s="6" customFormat="1" ht="25.05" customHeight="1" x14ac:dyDescent="0.25">
      <c r="A35" s="18" t="s">
        <v>38</v>
      </c>
      <c r="B35" s="16"/>
      <c r="C35" s="127" t="str">
        <f t="shared" si="4"/>
        <v/>
      </c>
      <c r="D35" s="16"/>
      <c r="E35" s="127" t="str">
        <f t="shared" si="5"/>
        <v/>
      </c>
      <c r="F35" s="16"/>
      <c r="G35" s="46" t="str">
        <f t="shared" si="6"/>
        <v/>
      </c>
      <c r="H35" s="16"/>
      <c r="I35" s="46" t="str">
        <f t="shared" si="7"/>
        <v/>
      </c>
      <c r="J35" s="280"/>
    </row>
    <row r="36" spans="1:10" s="6" customFormat="1" ht="25.05" customHeight="1" x14ac:dyDescent="0.25">
      <c r="A36" s="18" t="s">
        <v>39</v>
      </c>
      <c r="B36" s="16"/>
      <c r="C36" s="127" t="str">
        <f t="shared" si="4"/>
        <v/>
      </c>
      <c r="D36" s="16"/>
      <c r="E36" s="127" t="str">
        <f t="shared" si="5"/>
        <v/>
      </c>
      <c r="F36" s="16"/>
      <c r="G36" s="46" t="str">
        <f t="shared" si="6"/>
        <v/>
      </c>
      <c r="H36" s="16"/>
      <c r="I36" s="46" t="str">
        <f t="shared" si="7"/>
        <v/>
      </c>
      <c r="J36" s="280"/>
    </row>
    <row r="37" spans="1:10" s="6" customFormat="1" ht="25.05" customHeight="1" x14ac:dyDescent="0.25">
      <c r="A37" s="18" t="s">
        <v>40</v>
      </c>
      <c r="B37" s="16"/>
      <c r="C37" s="127" t="str">
        <f t="shared" si="4"/>
        <v/>
      </c>
      <c r="D37" s="16"/>
      <c r="E37" s="127" t="str">
        <f t="shared" si="5"/>
        <v/>
      </c>
      <c r="F37" s="16"/>
      <c r="G37" s="46" t="str">
        <f t="shared" si="6"/>
        <v/>
      </c>
      <c r="H37" s="16"/>
      <c r="I37" s="46" t="str">
        <f t="shared" si="7"/>
        <v/>
      </c>
      <c r="J37" s="280"/>
    </row>
    <row r="38" spans="1:10" s="6" customFormat="1" ht="25.05" customHeight="1" x14ac:dyDescent="0.25">
      <c r="A38" s="18" t="s">
        <v>23</v>
      </c>
      <c r="B38" s="16"/>
      <c r="C38" s="127" t="str">
        <f t="shared" si="4"/>
        <v/>
      </c>
      <c r="D38" s="16"/>
      <c r="E38" s="127" t="str">
        <f t="shared" si="5"/>
        <v/>
      </c>
      <c r="F38" s="16"/>
      <c r="G38" s="46" t="str">
        <f t="shared" si="6"/>
        <v/>
      </c>
      <c r="H38" s="16"/>
      <c r="I38" s="46" t="str">
        <f t="shared" si="7"/>
        <v/>
      </c>
      <c r="J38" s="280"/>
    </row>
    <row r="39" spans="1:10" s="6" customFormat="1" ht="25.05" customHeight="1" x14ac:dyDescent="0.25">
      <c r="A39" s="18" t="s">
        <v>41</v>
      </c>
      <c r="B39" s="16"/>
      <c r="C39" s="127" t="str">
        <f t="shared" si="4"/>
        <v/>
      </c>
      <c r="D39" s="16"/>
      <c r="E39" s="127" t="str">
        <f t="shared" si="5"/>
        <v/>
      </c>
      <c r="F39" s="16"/>
      <c r="G39" s="46" t="str">
        <f t="shared" si="6"/>
        <v/>
      </c>
      <c r="H39" s="16"/>
      <c r="I39" s="46" t="str">
        <f t="shared" si="7"/>
        <v/>
      </c>
      <c r="J39" s="280"/>
    </row>
    <row r="40" spans="1:10" s="6" customFormat="1" ht="25.05" customHeight="1" x14ac:dyDescent="0.25">
      <c r="A40" s="18" t="s">
        <v>42</v>
      </c>
      <c r="B40" s="22"/>
      <c r="C40" s="127" t="str">
        <f t="shared" si="4"/>
        <v/>
      </c>
      <c r="D40" s="22"/>
      <c r="E40" s="127" t="str">
        <f t="shared" si="5"/>
        <v/>
      </c>
      <c r="F40" s="22"/>
      <c r="G40" s="46" t="str">
        <f t="shared" si="6"/>
        <v/>
      </c>
      <c r="H40" s="22"/>
      <c r="I40" s="46" t="str">
        <f t="shared" si="7"/>
        <v/>
      </c>
      <c r="J40" s="280"/>
    </row>
    <row r="41" spans="1:10" s="6" customFormat="1" ht="25.05" customHeight="1" x14ac:dyDescent="0.25">
      <c r="A41" s="18" t="s">
        <v>43</v>
      </c>
      <c r="B41" s="22"/>
      <c r="C41" s="127" t="str">
        <f t="shared" si="4"/>
        <v/>
      </c>
      <c r="D41" s="22"/>
      <c r="E41" s="127" t="str">
        <f t="shared" si="5"/>
        <v/>
      </c>
      <c r="F41" s="22"/>
      <c r="G41" s="46" t="str">
        <f t="shared" si="6"/>
        <v/>
      </c>
      <c r="H41" s="22"/>
      <c r="I41" s="46" t="str">
        <f t="shared" si="7"/>
        <v/>
      </c>
      <c r="J41" s="280"/>
    </row>
    <row r="42" spans="1:10" s="6" customFormat="1" ht="25.05" customHeight="1" x14ac:dyDescent="0.25">
      <c r="A42" s="207" t="s">
        <v>44</v>
      </c>
      <c r="B42" s="16"/>
      <c r="C42" s="127" t="str">
        <f t="shared" si="4"/>
        <v/>
      </c>
      <c r="D42" s="16"/>
      <c r="E42" s="127" t="str">
        <f t="shared" si="5"/>
        <v/>
      </c>
      <c r="F42" s="16"/>
      <c r="G42" s="46" t="str">
        <f t="shared" si="6"/>
        <v/>
      </c>
      <c r="H42" s="16"/>
      <c r="I42" s="46" t="str">
        <f t="shared" si="7"/>
        <v/>
      </c>
      <c r="J42" s="280"/>
    </row>
    <row r="43" spans="1:10" s="6" customFormat="1" ht="25.05" customHeight="1" x14ac:dyDescent="0.25">
      <c r="A43" s="130" t="s">
        <v>45</v>
      </c>
      <c r="B43" s="16"/>
      <c r="C43" s="127"/>
      <c r="D43" s="16"/>
      <c r="E43" s="127"/>
      <c r="F43" s="16"/>
      <c r="G43" s="46"/>
      <c r="H43" s="16"/>
      <c r="I43" s="46"/>
      <c r="J43" s="290"/>
    </row>
    <row r="44" spans="1:10" s="7" customFormat="1" ht="25.05" customHeight="1" x14ac:dyDescent="0.25">
      <c r="A44" s="206" t="s">
        <v>46</v>
      </c>
      <c r="B44" s="55">
        <f>SUM(B27:B43)</f>
        <v>0</v>
      </c>
      <c r="C44" s="127" t="str">
        <f>IF(B44="","",IF(B44=0,"",(B44/B$6/$A$11)))</f>
        <v/>
      </c>
      <c r="D44" s="55">
        <f>SUM(D27:D43)</f>
        <v>0</v>
      </c>
      <c r="E44" s="127" t="str">
        <f>IF(D44="","",IF(D44=0,"",(D44/D$6/$A$11)))</f>
        <v/>
      </c>
      <c r="F44" s="55">
        <f>SUM(F27:F43)</f>
        <v>0</v>
      </c>
      <c r="G44" s="46" t="str">
        <f>IF(F44="","",IF(F44=0,"",(F44/F$6/$A$11)))</f>
        <v/>
      </c>
      <c r="H44" s="55">
        <f>SUM(H27:H43)</f>
        <v>0</v>
      </c>
      <c r="I44" s="46" t="str">
        <f>IF(H44="","",IF(H44=0,"",(H44/H$6/$A$11)))</f>
        <v/>
      </c>
      <c r="J44" s="280"/>
    </row>
    <row r="45" spans="1:10" ht="33" customHeight="1" x14ac:dyDescent="0.25">
      <c r="A45" s="108" t="s">
        <v>47</v>
      </c>
      <c r="B45" s="14"/>
      <c r="C45" s="14"/>
      <c r="D45" s="14"/>
      <c r="E45" s="14"/>
      <c r="F45" s="14"/>
      <c r="G45" s="14"/>
      <c r="H45" s="14"/>
      <c r="I45" s="14"/>
    </row>
    <row r="46" spans="1:10" s="6" customFormat="1" ht="25.05" customHeight="1" x14ac:dyDescent="0.25">
      <c r="A46" s="18" t="s">
        <v>48</v>
      </c>
      <c r="B46" s="16"/>
      <c r="C46" s="46" t="str">
        <f>IF(B46="","",IF(B46=0,"",(B46/B$6/$A$11)))</f>
        <v/>
      </c>
      <c r="D46" s="196"/>
      <c r="E46" s="46" t="str">
        <f>IF(D46="","",IF(D46=0,"",(D46/D$6/$A$11)))</f>
        <v/>
      </c>
      <c r="F46" s="196"/>
      <c r="G46" s="46" t="str">
        <f>IF(F46="","",IF(F46=0,"",(F46/F$6/$A$11)))</f>
        <v/>
      </c>
      <c r="H46" s="16"/>
      <c r="I46" s="46" t="str">
        <f>IF(H46="","",IF(H46=0,"",(H46/H$6/$A$11)))</f>
        <v/>
      </c>
      <c r="J46" s="280"/>
    </row>
    <row r="47" spans="1:10" s="6" customFormat="1" ht="25.05" customHeight="1" x14ac:dyDescent="0.25">
      <c r="A47" s="18" t="s">
        <v>49</v>
      </c>
      <c r="B47" s="16"/>
      <c r="C47" s="127" t="str">
        <f>IF(B47="","",IF(B47=0,"",(B47/B$6/$A$11)))</f>
        <v/>
      </c>
      <c r="D47" s="16"/>
      <c r="E47" s="127" t="str">
        <f>IF(D47="","",IF(D47=0,"",(D47/D$6/$A$11)))</f>
        <v/>
      </c>
      <c r="F47" s="16"/>
      <c r="G47" s="46" t="str">
        <f>IF(F47="","",IF(F47=0,"",(F47/F$6/$A$11)))</f>
        <v/>
      </c>
      <c r="H47" s="16"/>
      <c r="I47" s="46" t="str">
        <f>IF(H47="","",IF(H47=0,"",(H47/H$6/$A$11)))</f>
        <v/>
      </c>
      <c r="J47" s="280"/>
    </row>
    <row r="48" spans="1:10" ht="25.05" customHeight="1" x14ac:dyDescent="0.25">
      <c r="A48" s="102" t="s">
        <v>50</v>
      </c>
      <c r="B48" s="16"/>
      <c r="C48" s="127" t="str">
        <f>IF(B48="","",IF(B48=0,"",(B48/B$6/$A$11)))</f>
        <v/>
      </c>
      <c r="D48" s="16"/>
      <c r="E48" s="127" t="str">
        <f>IF(D48="","",IF(D48=0,"",(D48/D$6/$A$11)))</f>
        <v/>
      </c>
      <c r="F48" s="16"/>
      <c r="G48" s="46" t="str">
        <f>IF(F48="","",IF(F48=0,"",(F48/F$6/$A$11)))</f>
        <v/>
      </c>
      <c r="H48" s="16"/>
      <c r="I48" s="46" t="str">
        <f>IF(H48="","",IF(H48=0,"",(H48/H$6/$A$11)))</f>
        <v/>
      </c>
    </row>
    <row r="49" spans="1:10" s="6" customFormat="1" ht="25.05" customHeight="1" x14ac:dyDescent="0.25">
      <c r="A49" s="103" t="s">
        <v>51</v>
      </c>
      <c r="B49" s="55">
        <f>SUM(B46:B48)</f>
        <v>0</v>
      </c>
      <c r="C49" s="127" t="str">
        <f>IF(B49="","",IF(B49=0,"",(B49/B$6/$A$11)))</f>
        <v/>
      </c>
      <c r="D49" s="55">
        <f>SUM(D46:D48)</f>
        <v>0</v>
      </c>
      <c r="E49" s="127" t="str">
        <f>IF(D49="","",IF(D49=0,"",(D49/D$6/$A$11)))</f>
        <v/>
      </c>
      <c r="F49" s="55">
        <f>SUM(F46:F48)</f>
        <v>0</v>
      </c>
      <c r="G49" s="46" t="str">
        <f>IF(F49="","",IF(F49=0,"",(F49/F$6/$A$11)))</f>
        <v/>
      </c>
      <c r="H49" s="55">
        <f>SUM(H46:H48)</f>
        <v>0</v>
      </c>
      <c r="I49" s="46" t="str">
        <f>IF(H49="","",IF(H49=0,"",(H49/H$6/$A$11)))</f>
        <v/>
      </c>
      <c r="J49" s="280"/>
    </row>
    <row r="50" spans="1:10" s="6" customFormat="1" ht="40.200000000000003" customHeight="1" x14ac:dyDescent="0.25">
      <c r="A50" s="108" t="s">
        <v>52</v>
      </c>
      <c r="B50" s="14"/>
      <c r="C50" s="14"/>
      <c r="D50" s="14"/>
      <c r="E50" s="14"/>
      <c r="F50" s="14"/>
      <c r="G50" s="14"/>
      <c r="H50" s="14"/>
      <c r="I50" s="14"/>
      <c r="J50" s="280"/>
    </row>
    <row r="51" spans="1:10" s="255" customFormat="1" ht="24.6" customHeight="1" x14ac:dyDescent="0.25">
      <c r="A51" s="254" t="s">
        <v>447</v>
      </c>
      <c r="B51" s="16"/>
      <c r="C51" s="46" t="str">
        <f t="shared" ref="C51:C60" si="8">IF(B51="","",IF(B51=0,"",(B51/B$6/$A$11)))</f>
        <v/>
      </c>
      <c r="D51" s="196"/>
      <c r="E51" s="46" t="str">
        <f t="shared" ref="E51:E60" si="9">IF(D51="","",IF(D51=0,"",(D51/D$6/$A$11)))</f>
        <v/>
      </c>
      <c r="F51" s="196"/>
      <c r="G51" s="46" t="str">
        <f t="shared" ref="G51:G60" si="10">IF(F51="","",IF(F51=0,"",(F51/F$6/$A$11)))</f>
        <v/>
      </c>
      <c r="H51" s="16"/>
      <c r="I51" s="46" t="str">
        <f t="shared" ref="I51:I60" si="11">IF(H51="","",IF(H51=0,"",(H51/H$6/$A$11)))</f>
        <v/>
      </c>
      <c r="J51" s="280"/>
    </row>
    <row r="52" spans="1:10" s="255" customFormat="1" ht="24.6" customHeight="1" x14ac:dyDescent="0.25">
      <c r="A52" s="256" t="s">
        <v>53</v>
      </c>
      <c r="B52" s="16"/>
      <c r="C52" s="46" t="str">
        <f t="shared" si="8"/>
        <v/>
      </c>
      <c r="D52" s="196"/>
      <c r="E52" s="46" t="str">
        <f t="shared" si="9"/>
        <v/>
      </c>
      <c r="F52" s="196"/>
      <c r="G52" s="46" t="str">
        <f t="shared" si="10"/>
        <v/>
      </c>
      <c r="H52" s="16"/>
      <c r="I52" s="46" t="str">
        <f t="shared" si="11"/>
        <v/>
      </c>
      <c r="J52" s="280"/>
    </row>
    <row r="53" spans="1:10" s="6" customFormat="1" ht="25.05" customHeight="1" x14ac:dyDescent="0.25">
      <c r="A53" s="18" t="s">
        <v>54</v>
      </c>
      <c r="B53" s="16"/>
      <c r="C53" s="127" t="str">
        <f t="shared" si="8"/>
        <v/>
      </c>
      <c r="D53" s="16"/>
      <c r="E53" s="127" t="str">
        <f t="shared" si="9"/>
        <v/>
      </c>
      <c r="F53" s="16"/>
      <c r="G53" s="46" t="str">
        <f t="shared" si="10"/>
        <v/>
      </c>
      <c r="H53" s="16"/>
      <c r="I53" s="46" t="str">
        <f t="shared" si="11"/>
        <v/>
      </c>
      <c r="J53" s="280"/>
    </row>
    <row r="54" spans="1:10" s="6" customFormat="1" ht="25.05" customHeight="1" x14ac:dyDescent="0.25">
      <c r="A54" s="18" t="s">
        <v>55</v>
      </c>
      <c r="B54" s="16"/>
      <c r="C54" s="127" t="str">
        <f t="shared" si="8"/>
        <v/>
      </c>
      <c r="D54" s="16"/>
      <c r="E54" s="127" t="str">
        <f t="shared" si="9"/>
        <v/>
      </c>
      <c r="F54" s="16"/>
      <c r="G54" s="46" t="str">
        <f t="shared" si="10"/>
        <v/>
      </c>
      <c r="H54" s="16"/>
      <c r="I54" s="46" t="str">
        <f t="shared" si="11"/>
        <v/>
      </c>
      <c r="J54" s="280"/>
    </row>
    <row r="55" spans="1:10" s="6" customFormat="1" ht="25.05" customHeight="1" x14ac:dyDescent="0.25">
      <c r="A55" s="18" t="s">
        <v>56</v>
      </c>
      <c r="B55" s="16"/>
      <c r="C55" s="127" t="str">
        <f t="shared" si="8"/>
        <v/>
      </c>
      <c r="D55" s="16"/>
      <c r="E55" s="127" t="str">
        <f t="shared" si="9"/>
        <v/>
      </c>
      <c r="F55" s="16"/>
      <c r="G55" s="46" t="str">
        <f t="shared" si="10"/>
        <v/>
      </c>
      <c r="H55" s="16"/>
      <c r="I55" s="46" t="str">
        <f t="shared" si="11"/>
        <v/>
      </c>
      <c r="J55" s="280"/>
    </row>
    <row r="56" spans="1:10" s="6" customFormat="1" ht="25.05" customHeight="1" x14ac:dyDescent="0.25">
      <c r="A56" s="125" t="s">
        <v>57</v>
      </c>
      <c r="B56" s="126">
        <f>SUM(B51:B55)</f>
        <v>0</v>
      </c>
      <c r="C56" s="127" t="str">
        <f t="shared" si="8"/>
        <v/>
      </c>
      <c r="D56" s="126">
        <f>SUM(D51:D55)</f>
        <v>0</v>
      </c>
      <c r="E56" s="127" t="str">
        <f t="shared" si="9"/>
        <v/>
      </c>
      <c r="F56" s="126">
        <f>SUM(F51:F55)</f>
        <v>0</v>
      </c>
      <c r="G56" s="46" t="str">
        <f t="shared" si="10"/>
        <v/>
      </c>
      <c r="H56" s="126">
        <f>SUM(H51:H55)</f>
        <v>0</v>
      </c>
      <c r="I56" s="46" t="str">
        <f t="shared" si="11"/>
        <v/>
      </c>
      <c r="J56" s="280"/>
    </row>
    <row r="57" spans="1:10" s="6" customFormat="1" ht="25.05" customHeight="1" thickBot="1" x14ac:dyDescent="0.3">
      <c r="A57" s="105" t="s">
        <v>58</v>
      </c>
      <c r="B57" s="56">
        <f>B44+B56</f>
        <v>0</v>
      </c>
      <c r="C57" s="199" t="str">
        <f t="shared" si="8"/>
        <v/>
      </c>
      <c r="D57" s="56">
        <f>D44+D56</f>
        <v>0</v>
      </c>
      <c r="E57" s="199" t="str">
        <f t="shared" si="9"/>
        <v/>
      </c>
      <c r="F57" s="56">
        <f>F44+F56</f>
        <v>0</v>
      </c>
      <c r="G57" s="199" t="str">
        <f t="shared" si="10"/>
        <v/>
      </c>
      <c r="H57" s="56">
        <f>H44+H56</f>
        <v>0</v>
      </c>
      <c r="I57" s="199" t="str">
        <f t="shared" si="11"/>
        <v/>
      </c>
      <c r="J57" s="280"/>
    </row>
    <row r="58" spans="1:10" s="6" customFormat="1" ht="36.6" customHeight="1" thickTop="1" x14ac:dyDescent="0.25">
      <c r="A58" s="130" t="s">
        <v>59</v>
      </c>
      <c r="B58" s="270">
        <f>B25+B49-B57</f>
        <v>0</v>
      </c>
      <c r="C58" s="127" t="str">
        <f t="shared" si="8"/>
        <v/>
      </c>
      <c r="D58" s="270">
        <f>D25+D49-D57</f>
        <v>0</v>
      </c>
      <c r="E58" s="127" t="str">
        <f t="shared" si="9"/>
        <v/>
      </c>
      <c r="F58" s="270">
        <f>F25+F49-F57</f>
        <v>0</v>
      </c>
      <c r="G58" s="127" t="str">
        <f t="shared" si="10"/>
        <v/>
      </c>
      <c r="H58" s="270">
        <f>H25+H49-H57</f>
        <v>0</v>
      </c>
      <c r="I58" s="127" t="str">
        <f t="shared" si="11"/>
        <v/>
      </c>
      <c r="J58" s="290"/>
    </row>
    <row r="59" spans="1:10" s="6" customFormat="1" ht="36.6" customHeight="1" x14ac:dyDescent="0.25">
      <c r="A59" s="133" t="s">
        <v>60</v>
      </c>
      <c r="B59" s="16">
        <f>'År 2021'!B60</f>
        <v>0</v>
      </c>
      <c r="C59" s="127" t="str">
        <f t="shared" si="8"/>
        <v/>
      </c>
      <c r="D59" s="16">
        <f>'År 2021'!D60</f>
        <v>0</v>
      </c>
      <c r="E59" s="127" t="str">
        <f t="shared" si="9"/>
        <v/>
      </c>
      <c r="F59" s="16">
        <f>'År 2021'!F60</f>
        <v>0</v>
      </c>
      <c r="G59" s="46" t="str">
        <f t="shared" si="10"/>
        <v/>
      </c>
      <c r="H59" s="16">
        <f>'År 2021'!H60</f>
        <v>0</v>
      </c>
      <c r="I59" s="46" t="str">
        <f t="shared" si="11"/>
        <v/>
      </c>
      <c r="J59" s="280"/>
    </row>
    <row r="60" spans="1:10" s="7" customFormat="1" ht="36.6" customHeight="1" x14ac:dyDescent="0.25">
      <c r="A60" s="133" t="s">
        <v>61</v>
      </c>
      <c r="B60" s="158">
        <f>B58+B59</f>
        <v>0</v>
      </c>
      <c r="C60" s="127" t="str">
        <f t="shared" si="8"/>
        <v/>
      </c>
      <c r="D60" s="159">
        <f>D58+D59</f>
        <v>0</v>
      </c>
      <c r="E60" s="127" t="str">
        <f t="shared" si="9"/>
        <v/>
      </c>
      <c r="F60" s="159">
        <f>F58+F59</f>
        <v>0</v>
      </c>
      <c r="G60" s="46" t="str">
        <f t="shared" si="10"/>
        <v/>
      </c>
      <c r="H60" s="159">
        <f>H58+H59</f>
        <v>0</v>
      </c>
      <c r="I60" s="46" t="str">
        <f t="shared" si="11"/>
        <v/>
      </c>
      <c r="J60" s="280"/>
    </row>
    <row r="61" spans="1:10" s="57" customFormat="1" ht="48" customHeight="1" thickBot="1" x14ac:dyDescent="0.35">
      <c r="A61" s="188" t="s">
        <v>62</v>
      </c>
      <c r="B61" s="190"/>
      <c r="C61" s="190"/>
      <c r="D61" s="190"/>
      <c r="E61" s="190"/>
      <c r="F61" s="190"/>
      <c r="G61" s="190"/>
      <c r="H61" s="190"/>
      <c r="I61" s="190"/>
      <c r="J61" s="280"/>
    </row>
    <row r="62" spans="1:10" s="6" customFormat="1" ht="25.05" customHeight="1" thickTop="1" x14ac:dyDescent="0.25">
      <c r="A62" s="108" t="s">
        <v>63</v>
      </c>
      <c r="B62" s="14"/>
      <c r="C62" s="14"/>
      <c r="D62" s="14"/>
      <c r="E62" s="14"/>
      <c r="F62" s="14"/>
      <c r="G62" s="14"/>
      <c r="H62" s="14"/>
      <c r="I62" s="14"/>
      <c r="J62" s="280"/>
    </row>
    <row r="63" spans="1:10" s="6" customFormat="1" ht="25.05" customHeight="1" x14ac:dyDescent="0.25">
      <c r="A63" s="18" t="s">
        <v>64</v>
      </c>
      <c r="B63" s="22"/>
      <c r="C63" s="46" t="str">
        <f>IF(B63="","",IF(B63=0,"",(B63/B$6/$A$11)))</f>
        <v/>
      </c>
      <c r="D63" s="22"/>
      <c r="E63" s="46" t="str">
        <f>IF(D63="","",IF(D63=0,"",(D63/D$6/$A$11)))</f>
        <v/>
      </c>
      <c r="F63" s="22"/>
      <c r="G63" s="46" t="str">
        <f>IF(F63="","",IF(F63=0,"",(F63/F$6/$A$11)))</f>
        <v/>
      </c>
      <c r="H63" s="22"/>
      <c r="I63" s="46" t="str">
        <f>IF(H63="","",IF(H63=0,"",(H63/H$6/$A$11)))</f>
        <v/>
      </c>
      <c r="J63" s="280"/>
    </row>
    <row r="64" spans="1:10" s="6" customFormat="1" ht="25.05" customHeight="1" x14ac:dyDescent="0.25">
      <c r="A64" s="18" t="s">
        <v>23</v>
      </c>
      <c r="B64" s="16"/>
      <c r="C64" s="127" t="str">
        <f>IF(B64="","",IF(B64=0,"",(B64/B$6/$A$11)))</f>
        <v/>
      </c>
      <c r="D64" s="16"/>
      <c r="E64" s="127" t="str">
        <f>IF(D64="","",IF(D64=0,"",(D64/D$6/$A$11)))</f>
        <v/>
      </c>
      <c r="F64" s="16"/>
      <c r="G64" s="127" t="str">
        <f>IF(F64="","",IF(F64=0,"",(F64/F$6/$A$11)))</f>
        <v/>
      </c>
      <c r="H64" s="16"/>
      <c r="I64" s="46" t="str">
        <f>IF(H64="","",IF(H64=0,"",(H64/H$6/$A$11)))</f>
        <v/>
      </c>
      <c r="J64" s="280"/>
    </row>
    <row r="65" spans="1:10" s="4" customFormat="1" ht="25.05" customHeight="1" x14ac:dyDescent="0.25">
      <c r="A65" s="18" t="s">
        <v>65</v>
      </c>
      <c r="B65" s="16"/>
      <c r="C65" s="127" t="str">
        <f>IF(B65="","",IF(B65=0,"",(B65/B$6/$A$11)))</f>
        <v/>
      </c>
      <c r="D65" s="16"/>
      <c r="E65" s="127" t="str">
        <f>IF(D65="","",IF(D65=0,"",(D65/D$6/$A$11)))</f>
        <v/>
      </c>
      <c r="F65" s="16"/>
      <c r="G65" s="46" t="str">
        <f>IF(F65="","",IF(F65=0,"",(F65/F$6/$A$11)))</f>
        <v/>
      </c>
      <c r="H65" s="16"/>
      <c r="I65" s="46" t="str">
        <f>IF(H65="","",IF(H65=0,"",(H65/H$6/$A$11)))</f>
        <v/>
      </c>
      <c r="J65" s="280"/>
    </row>
    <row r="66" spans="1:10" s="6" customFormat="1" ht="25.05" customHeight="1" x14ac:dyDescent="0.25">
      <c r="A66" s="106" t="s">
        <v>66</v>
      </c>
      <c r="B66" s="16"/>
      <c r="C66" s="127" t="str">
        <f>IF(B66="","",IF(B66=0,"",(B66/B$6/$A$11)))</f>
        <v/>
      </c>
      <c r="D66" s="16"/>
      <c r="E66" s="127" t="str">
        <f>IF(D66="","",IF(D66=0,"",(D66/D$6/$A$11)))</f>
        <v/>
      </c>
      <c r="F66" s="16"/>
      <c r="G66" s="46" t="str">
        <f>IF(F66="","",IF(F66=0,"",(F66/F$6/$A$11)))</f>
        <v/>
      </c>
      <c r="H66" s="16"/>
      <c r="I66" s="46" t="str">
        <f>IF(H66="","",IF(H66=0,"",(H66/H$6/$A$11)))</f>
        <v/>
      </c>
      <c r="J66" s="280"/>
    </row>
    <row r="67" spans="1:10" s="6" customFormat="1" ht="36" customHeight="1" x14ac:dyDescent="0.25">
      <c r="A67" s="103" t="s">
        <v>28</v>
      </c>
      <c r="B67" s="55">
        <f>SUM(B63:B66)</f>
        <v>0</v>
      </c>
      <c r="C67" s="127" t="str">
        <f>IF(B67="","",IF(B67=0,"",(B67/B$6/$A$11)))</f>
        <v/>
      </c>
      <c r="D67" s="55">
        <f>SUM(D63:D66)</f>
        <v>0</v>
      </c>
      <c r="E67" s="127" t="str">
        <f>IF(D67="","",IF(D67=0,"",(D67/D$6/$A$11)))</f>
        <v/>
      </c>
      <c r="F67" s="55">
        <f>SUM(F63:F66)</f>
        <v>0</v>
      </c>
      <c r="G67" s="46" t="str">
        <f>IF(F67="","",IF(F67=0,"",(F67/F$6/$A$11)))</f>
        <v/>
      </c>
      <c r="H67" s="55">
        <f>SUM(H63:H66)</f>
        <v>0</v>
      </c>
      <c r="I67" s="46" t="str">
        <f>IF(H67="","",IF(H67=0,"",(H67/H$6/$A$11)))</f>
        <v/>
      </c>
      <c r="J67" s="280"/>
    </row>
    <row r="68" spans="1:10" s="6" customFormat="1" ht="34.200000000000003" customHeight="1" x14ac:dyDescent="0.25">
      <c r="A68" s="108" t="s">
        <v>67</v>
      </c>
      <c r="B68" s="14"/>
      <c r="C68" s="14"/>
      <c r="D68" s="14"/>
      <c r="E68" s="14"/>
      <c r="F68" s="14"/>
      <c r="G68" s="14"/>
      <c r="H68" s="14"/>
      <c r="I68" s="14"/>
      <c r="J68" s="280"/>
    </row>
    <row r="69" spans="1:10" s="6" customFormat="1" ht="25.05" customHeight="1" x14ac:dyDescent="0.25">
      <c r="A69" s="18" t="s">
        <v>30</v>
      </c>
      <c r="B69" s="22"/>
      <c r="C69" s="46" t="str">
        <f t="shared" ref="C69:C87" si="12">IF(B69="","",IF(B69=0,"",(B69/B$6/$A$11)))</f>
        <v/>
      </c>
      <c r="D69" s="22"/>
      <c r="E69" s="46" t="str">
        <f t="shared" ref="E69:E87" si="13">IF(D69="","",IF(D69=0,"",(D69/D$6/$A$11)))</f>
        <v/>
      </c>
      <c r="F69" s="22"/>
      <c r="G69" s="46" t="str">
        <f t="shared" ref="G69:G87" si="14">IF(F69="","",IF(F69=0,"",(F69/F$6/$A$11)))</f>
        <v/>
      </c>
      <c r="H69" s="22"/>
      <c r="I69" s="46" t="str">
        <f t="shared" ref="I69:I87" si="15">IF(H69="","",IF(H69=0,"",(H69/H$6/$A$11)))</f>
        <v/>
      </c>
      <c r="J69" s="280"/>
    </row>
    <row r="70" spans="1:10" s="6" customFormat="1" ht="25.05" customHeight="1" x14ac:dyDescent="0.25">
      <c r="A70" s="18" t="s">
        <v>31</v>
      </c>
      <c r="B70" s="16"/>
      <c r="C70" s="127" t="str">
        <f t="shared" si="12"/>
        <v/>
      </c>
      <c r="D70" s="16"/>
      <c r="E70" s="127" t="str">
        <f t="shared" si="13"/>
        <v/>
      </c>
      <c r="F70" s="16"/>
      <c r="G70" s="46" t="str">
        <f t="shared" si="14"/>
        <v/>
      </c>
      <c r="H70" s="16"/>
      <c r="I70" s="46" t="str">
        <f t="shared" si="15"/>
        <v/>
      </c>
      <c r="J70" s="280"/>
    </row>
    <row r="71" spans="1:10" ht="25.05" customHeight="1" x14ac:dyDescent="0.25">
      <c r="A71" s="18" t="s">
        <v>32</v>
      </c>
      <c r="B71" s="16"/>
      <c r="C71" s="127" t="str">
        <f t="shared" si="12"/>
        <v/>
      </c>
      <c r="D71" s="16"/>
      <c r="E71" s="127" t="str">
        <f t="shared" si="13"/>
        <v/>
      </c>
      <c r="F71" s="16"/>
      <c r="G71" s="46" t="str">
        <f t="shared" si="14"/>
        <v/>
      </c>
      <c r="H71" s="16"/>
      <c r="I71" s="46" t="str">
        <f t="shared" si="15"/>
        <v/>
      </c>
    </row>
    <row r="72" spans="1:10" s="6" customFormat="1" ht="25.05" customHeight="1" x14ac:dyDescent="0.25">
      <c r="A72" s="18" t="s">
        <v>33</v>
      </c>
      <c r="B72" s="16"/>
      <c r="C72" s="127" t="str">
        <f t="shared" si="12"/>
        <v/>
      </c>
      <c r="D72" s="16"/>
      <c r="E72" s="127" t="str">
        <f t="shared" si="13"/>
        <v/>
      </c>
      <c r="F72" s="16"/>
      <c r="G72" s="46" t="str">
        <f t="shared" si="14"/>
        <v/>
      </c>
      <c r="H72" s="16"/>
      <c r="I72" s="46" t="str">
        <f t="shared" si="15"/>
        <v/>
      </c>
      <c r="J72" s="280"/>
    </row>
    <row r="73" spans="1:10" s="6" customFormat="1" ht="25.05" customHeight="1" x14ac:dyDescent="0.25">
      <c r="A73" s="18" t="s">
        <v>34</v>
      </c>
      <c r="B73" s="16"/>
      <c r="C73" s="127" t="str">
        <f t="shared" si="12"/>
        <v/>
      </c>
      <c r="D73" s="16"/>
      <c r="E73" s="127" t="str">
        <f t="shared" si="13"/>
        <v/>
      </c>
      <c r="F73" s="16"/>
      <c r="G73" s="46" t="str">
        <f t="shared" si="14"/>
        <v/>
      </c>
      <c r="H73" s="16"/>
      <c r="I73" s="46" t="str">
        <f t="shared" si="15"/>
        <v/>
      </c>
      <c r="J73" s="280"/>
    </row>
    <row r="74" spans="1:10" s="6" customFormat="1" ht="25.05" customHeight="1" x14ac:dyDescent="0.25">
      <c r="A74" s="18" t="s">
        <v>35</v>
      </c>
      <c r="B74" s="16"/>
      <c r="C74" s="127" t="str">
        <f t="shared" si="12"/>
        <v/>
      </c>
      <c r="D74" s="16"/>
      <c r="E74" s="127" t="str">
        <f t="shared" si="13"/>
        <v/>
      </c>
      <c r="F74" s="16"/>
      <c r="G74" s="46" t="str">
        <f t="shared" si="14"/>
        <v/>
      </c>
      <c r="H74" s="16"/>
      <c r="I74" s="46" t="str">
        <f t="shared" si="15"/>
        <v/>
      </c>
      <c r="J74" s="280"/>
    </row>
    <row r="75" spans="1:10" s="6" customFormat="1" ht="25.05" customHeight="1" x14ac:dyDescent="0.25">
      <c r="A75" s="18" t="s">
        <v>36</v>
      </c>
      <c r="B75" s="16"/>
      <c r="C75" s="127" t="str">
        <f t="shared" si="12"/>
        <v/>
      </c>
      <c r="D75" s="16"/>
      <c r="E75" s="127" t="str">
        <f t="shared" si="13"/>
        <v/>
      </c>
      <c r="F75" s="16"/>
      <c r="G75" s="46" t="str">
        <f t="shared" si="14"/>
        <v/>
      </c>
      <c r="H75" s="16"/>
      <c r="I75" s="46" t="str">
        <f t="shared" si="15"/>
        <v/>
      </c>
      <c r="J75" s="280"/>
    </row>
    <row r="76" spans="1:10" s="6" customFormat="1" ht="25.05" customHeight="1" x14ac:dyDescent="0.25">
      <c r="A76" s="18" t="s">
        <v>37</v>
      </c>
      <c r="B76" s="16"/>
      <c r="C76" s="127" t="str">
        <f t="shared" si="12"/>
        <v/>
      </c>
      <c r="D76" s="16"/>
      <c r="E76" s="127" t="str">
        <f t="shared" si="13"/>
        <v/>
      </c>
      <c r="F76" s="16"/>
      <c r="G76" s="46" t="str">
        <f t="shared" si="14"/>
        <v/>
      </c>
      <c r="H76" s="16"/>
      <c r="I76" s="46" t="str">
        <f t="shared" si="15"/>
        <v/>
      </c>
      <c r="J76" s="280"/>
    </row>
    <row r="77" spans="1:10" s="6" customFormat="1" ht="25.05" customHeight="1" x14ac:dyDescent="0.25">
      <c r="A77" s="18" t="s">
        <v>38</v>
      </c>
      <c r="B77" s="16"/>
      <c r="C77" s="127" t="str">
        <f t="shared" si="12"/>
        <v/>
      </c>
      <c r="D77" s="16"/>
      <c r="E77" s="127" t="str">
        <f t="shared" si="13"/>
        <v/>
      </c>
      <c r="F77" s="16"/>
      <c r="G77" s="46" t="str">
        <f t="shared" si="14"/>
        <v/>
      </c>
      <c r="H77" s="16"/>
      <c r="I77" s="46" t="str">
        <f t="shared" si="15"/>
        <v/>
      </c>
      <c r="J77" s="280"/>
    </row>
    <row r="78" spans="1:10" s="6" customFormat="1" ht="25.05" customHeight="1" x14ac:dyDescent="0.25">
      <c r="A78" s="18" t="s">
        <v>39</v>
      </c>
      <c r="B78" s="16"/>
      <c r="C78" s="127" t="str">
        <f t="shared" si="12"/>
        <v/>
      </c>
      <c r="D78" s="16"/>
      <c r="E78" s="127" t="str">
        <f t="shared" si="13"/>
        <v/>
      </c>
      <c r="F78" s="16"/>
      <c r="G78" s="46" t="str">
        <f t="shared" si="14"/>
        <v/>
      </c>
      <c r="H78" s="16"/>
      <c r="I78" s="46" t="str">
        <f t="shared" si="15"/>
        <v/>
      </c>
      <c r="J78" s="290"/>
    </row>
    <row r="79" spans="1:10" s="6" customFormat="1" ht="25.05" customHeight="1" x14ac:dyDescent="0.25">
      <c r="A79" s="18" t="s">
        <v>40</v>
      </c>
      <c r="B79" s="16"/>
      <c r="C79" s="127" t="str">
        <f t="shared" si="12"/>
        <v/>
      </c>
      <c r="D79" s="16"/>
      <c r="E79" s="127" t="str">
        <f t="shared" si="13"/>
        <v/>
      </c>
      <c r="F79" s="16"/>
      <c r="G79" s="46" t="str">
        <f t="shared" si="14"/>
        <v/>
      </c>
      <c r="H79" s="16"/>
      <c r="I79" s="46" t="str">
        <f t="shared" si="15"/>
        <v/>
      </c>
      <c r="J79" s="280"/>
    </row>
    <row r="80" spans="1:10" s="6" customFormat="1" ht="25.05" customHeight="1" x14ac:dyDescent="0.25">
      <c r="A80" s="18" t="s">
        <v>23</v>
      </c>
      <c r="B80" s="16"/>
      <c r="C80" s="127" t="str">
        <f t="shared" si="12"/>
        <v/>
      </c>
      <c r="D80" s="16"/>
      <c r="E80" s="127" t="str">
        <f t="shared" si="13"/>
        <v/>
      </c>
      <c r="F80" s="16"/>
      <c r="G80" s="46" t="str">
        <f t="shared" si="14"/>
        <v/>
      </c>
      <c r="H80" s="16"/>
      <c r="I80" s="46" t="str">
        <f t="shared" si="15"/>
        <v/>
      </c>
      <c r="J80" s="280"/>
    </row>
    <row r="81" spans="1:10" s="7" customFormat="1" ht="25.05" customHeight="1" x14ac:dyDescent="0.25">
      <c r="A81" s="18" t="s">
        <v>41</v>
      </c>
      <c r="B81" s="16"/>
      <c r="C81" s="127" t="str">
        <f t="shared" si="12"/>
        <v/>
      </c>
      <c r="D81" s="16"/>
      <c r="E81" s="127" t="str">
        <f t="shared" si="13"/>
        <v/>
      </c>
      <c r="F81" s="16"/>
      <c r="G81" s="46" t="str">
        <f t="shared" si="14"/>
        <v/>
      </c>
      <c r="H81" s="16"/>
      <c r="I81" s="46" t="str">
        <f t="shared" si="15"/>
        <v/>
      </c>
      <c r="J81" s="280"/>
    </row>
    <row r="82" spans="1:10" s="6" customFormat="1" ht="25.05" customHeight="1" x14ac:dyDescent="0.25">
      <c r="A82" s="18" t="s">
        <v>42</v>
      </c>
      <c r="B82" s="22"/>
      <c r="C82" s="127" t="str">
        <f t="shared" si="12"/>
        <v/>
      </c>
      <c r="D82" s="22"/>
      <c r="E82" s="127" t="str">
        <f t="shared" si="13"/>
        <v/>
      </c>
      <c r="F82" s="22"/>
      <c r="G82" s="46" t="str">
        <f t="shared" si="14"/>
        <v/>
      </c>
      <c r="H82" s="22"/>
      <c r="I82" s="46" t="str">
        <f t="shared" si="15"/>
        <v/>
      </c>
      <c r="J82" s="280"/>
    </row>
    <row r="83" spans="1:10" s="6" customFormat="1" ht="25.05" customHeight="1" x14ac:dyDescent="0.25">
      <c r="A83" s="18" t="s">
        <v>43</v>
      </c>
      <c r="B83" s="22"/>
      <c r="C83" s="127" t="str">
        <f t="shared" si="12"/>
        <v/>
      </c>
      <c r="D83" s="22"/>
      <c r="E83" s="127" t="str">
        <f t="shared" si="13"/>
        <v/>
      </c>
      <c r="F83" s="22"/>
      <c r="G83" s="46" t="str">
        <f t="shared" si="14"/>
        <v/>
      </c>
      <c r="H83" s="22"/>
      <c r="I83" s="46" t="str">
        <f t="shared" si="15"/>
        <v/>
      </c>
      <c r="J83" s="280"/>
    </row>
    <row r="84" spans="1:10" s="6" customFormat="1" ht="25.05" customHeight="1" x14ac:dyDescent="0.25">
      <c r="A84" s="18" t="s">
        <v>68</v>
      </c>
      <c r="B84" s="16"/>
      <c r="C84" s="127" t="str">
        <f t="shared" si="12"/>
        <v/>
      </c>
      <c r="D84" s="16"/>
      <c r="E84" s="127" t="str">
        <f t="shared" si="13"/>
        <v/>
      </c>
      <c r="F84" s="16"/>
      <c r="G84" s="46" t="str">
        <f t="shared" si="14"/>
        <v/>
      </c>
      <c r="H84" s="16"/>
      <c r="I84" s="46" t="str">
        <f t="shared" si="15"/>
        <v/>
      </c>
      <c r="J84" s="280"/>
    </row>
    <row r="85" spans="1:10" s="9" customFormat="1" ht="25.05" customHeight="1" x14ac:dyDescent="0.25">
      <c r="A85" s="18" t="s">
        <v>45</v>
      </c>
      <c r="B85" s="16"/>
      <c r="C85" s="127" t="str">
        <f t="shared" si="12"/>
        <v/>
      </c>
      <c r="D85" s="16"/>
      <c r="E85" s="127" t="str">
        <f t="shared" si="13"/>
        <v/>
      </c>
      <c r="F85" s="16"/>
      <c r="G85" s="46" t="str">
        <f t="shared" si="14"/>
        <v/>
      </c>
      <c r="H85" s="16"/>
      <c r="I85" s="46" t="str">
        <f t="shared" si="15"/>
        <v/>
      </c>
      <c r="J85" s="280"/>
    </row>
    <row r="86" spans="1:10" s="6" customFormat="1" ht="25.05" customHeight="1" x14ac:dyDescent="0.25">
      <c r="A86" s="107" t="s">
        <v>69</v>
      </c>
      <c r="B86" s="22"/>
      <c r="C86" s="127" t="str">
        <f t="shared" si="12"/>
        <v/>
      </c>
      <c r="D86" s="22"/>
      <c r="E86" s="127" t="str">
        <f t="shared" si="13"/>
        <v/>
      </c>
      <c r="F86" s="16"/>
      <c r="G86" s="46" t="str">
        <f t="shared" si="14"/>
        <v/>
      </c>
      <c r="H86" s="16"/>
      <c r="I86" s="46" t="str">
        <f t="shared" si="15"/>
        <v/>
      </c>
      <c r="J86" s="280"/>
    </row>
    <row r="87" spans="1:10" s="6" customFormat="1" ht="25.05" customHeight="1" x14ac:dyDescent="0.25">
      <c r="A87" s="103" t="s">
        <v>46</v>
      </c>
      <c r="B87" s="55">
        <f>SUM(B69:B86)</f>
        <v>0</v>
      </c>
      <c r="C87" s="127" t="str">
        <f t="shared" si="12"/>
        <v/>
      </c>
      <c r="D87" s="55">
        <f>SUM(D69:D86)</f>
        <v>0</v>
      </c>
      <c r="E87" s="127" t="str">
        <f t="shared" si="13"/>
        <v/>
      </c>
      <c r="F87" s="55">
        <f>SUM(F69:F86)</f>
        <v>0</v>
      </c>
      <c r="G87" s="46" t="str">
        <f t="shared" si="14"/>
        <v/>
      </c>
      <c r="H87" s="55">
        <f>SUM(H69:H86)</f>
        <v>0</v>
      </c>
      <c r="I87" s="46" t="str">
        <f t="shared" si="15"/>
        <v/>
      </c>
      <c r="J87" s="280"/>
    </row>
    <row r="88" spans="1:10" s="6" customFormat="1" ht="38.4" customHeight="1" x14ac:dyDescent="0.25">
      <c r="A88" s="108" t="s">
        <v>70</v>
      </c>
      <c r="B88" s="14"/>
      <c r="C88" s="14"/>
      <c r="D88" s="14"/>
      <c r="E88" s="14"/>
      <c r="F88" s="14"/>
      <c r="G88" s="14"/>
      <c r="H88" s="14"/>
      <c r="I88" s="14"/>
      <c r="J88" s="280"/>
    </row>
    <row r="89" spans="1:10" s="6" customFormat="1" ht="25.05" customHeight="1" x14ac:dyDescent="0.25">
      <c r="A89" s="18" t="s">
        <v>48</v>
      </c>
      <c r="B89" s="16"/>
      <c r="C89" s="46" t="str">
        <f>IF(B89="","",IF(B89=0,"",(B89/B$6/$A$11)))</f>
        <v/>
      </c>
      <c r="D89" s="196"/>
      <c r="E89" s="46" t="str">
        <f>IF(D89="","",IF(D89=0,"",(D89/D$6/$A$11)))</f>
        <v/>
      </c>
      <c r="F89" s="196"/>
      <c r="G89" s="46" t="str">
        <f>IF(F89="","",IF(F89=0,"",(F89/F$6/$A$11)))</f>
        <v/>
      </c>
      <c r="H89" s="16"/>
      <c r="I89" s="46" t="str">
        <f>IF(H89="","",IF(H89=0,"",(H89/H$6/$A$11)))</f>
        <v/>
      </c>
      <c r="J89" s="280"/>
    </row>
    <row r="90" spans="1:10" s="6" customFormat="1" ht="25.05" customHeight="1" x14ac:dyDescent="0.25">
      <c r="A90" s="18" t="s">
        <v>49</v>
      </c>
      <c r="B90" s="16"/>
      <c r="C90" s="127" t="str">
        <f>IF(B90="","",IF(B90=0,"",(B90/B$6/$A$11)))</f>
        <v/>
      </c>
      <c r="D90" s="16"/>
      <c r="E90" s="127" t="str">
        <f>IF(D90="","",IF(D90=0,"",(D90/D$6/$A$11)))</f>
        <v/>
      </c>
      <c r="F90" s="16"/>
      <c r="G90" s="46" t="str">
        <f>IF(F90="","",IF(F90=0,"",(F90/F$6/$A$11)))</f>
        <v/>
      </c>
      <c r="H90" s="16"/>
      <c r="I90" s="46" t="str">
        <f>IF(H90="","",IF(H90=0,"",(H90/H$6/$A$11)))</f>
        <v/>
      </c>
      <c r="J90" s="280"/>
    </row>
    <row r="91" spans="1:10" ht="25.05" customHeight="1" x14ac:dyDescent="0.25">
      <c r="A91" s="106" t="s">
        <v>50</v>
      </c>
      <c r="B91" s="16"/>
      <c r="C91" s="127" t="str">
        <f>IF(B91="","",IF(B91=0,"",(B91/B$6/$A$11)))</f>
        <v/>
      </c>
      <c r="D91" s="16"/>
      <c r="E91" s="127" t="str">
        <f>IF(D91="","",IF(D91=0,"",(D91/D$6/$A$11)))</f>
        <v/>
      </c>
      <c r="F91" s="16"/>
      <c r="G91" s="46" t="str">
        <f>IF(F91="","",IF(F91=0,"",(F91/F$6/$A$11)))</f>
        <v/>
      </c>
      <c r="H91" s="16"/>
      <c r="I91" s="46" t="str">
        <f>IF(H91="","",IF(H91=0,"",(H91/H$6/$A$11)))</f>
        <v/>
      </c>
    </row>
    <row r="92" spans="1:10" s="6" customFormat="1" ht="25.05" customHeight="1" x14ac:dyDescent="0.25">
      <c r="A92" s="103" t="s">
        <v>51</v>
      </c>
      <c r="B92" s="55">
        <f>SUM(B89:B91)</f>
        <v>0</v>
      </c>
      <c r="C92" s="127" t="str">
        <f>IF(B92="","",IF(B92=0,"",(B92/B$6/$A$11)))</f>
        <v/>
      </c>
      <c r="D92" s="55">
        <f>SUM(D89:D91)</f>
        <v>0</v>
      </c>
      <c r="E92" s="127" t="str">
        <f>IF(D92="","",IF(D92=0,"",(D92/D$6/$A$11)))</f>
        <v/>
      </c>
      <c r="F92" s="55">
        <f>SUM(F89:F91)</f>
        <v>0</v>
      </c>
      <c r="G92" s="46" t="str">
        <f>IF(F92="","",IF(F92=0,"",(F92/F$6/$A$11)))</f>
        <v/>
      </c>
      <c r="H92" s="55">
        <f>SUM(H89:H91)</f>
        <v>0</v>
      </c>
      <c r="I92" s="46" t="str">
        <f>IF(H92="","",IF(H92=0,"",(H92/H$6/$A$11)))</f>
        <v/>
      </c>
      <c r="J92" s="280"/>
    </row>
    <row r="93" spans="1:10" s="6" customFormat="1" ht="35.4" customHeight="1" x14ac:dyDescent="0.25">
      <c r="A93" s="108" t="s">
        <v>71</v>
      </c>
      <c r="B93" s="14"/>
      <c r="C93" s="14"/>
      <c r="D93" s="14"/>
      <c r="E93" s="14"/>
      <c r="F93" s="14"/>
      <c r="G93" s="14"/>
      <c r="H93" s="14"/>
      <c r="I93" s="14"/>
      <c r="J93" s="280"/>
    </row>
    <row r="94" spans="1:10" s="255" customFormat="1" ht="24.6" customHeight="1" x14ac:dyDescent="0.25">
      <c r="A94" s="254" t="s">
        <v>447</v>
      </c>
      <c r="B94" s="16"/>
      <c r="C94" s="46" t="str">
        <f t="shared" ref="C94:C104" si="16">IF(B94="","",IF(B94=0,"",(B94/B$6/$A$11)))</f>
        <v/>
      </c>
      <c r="D94" s="196"/>
      <c r="E94" s="46" t="str">
        <f t="shared" ref="E94:E104" si="17">IF(D94="","",IF(D94=0,"",(D94/D$6/$A$11)))</f>
        <v/>
      </c>
      <c r="F94" s="196"/>
      <c r="G94" s="46" t="str">
        <f t="shared" ref="G94:G104" si="18">IF(F94="","",IF(F94=0,"",(F94/F$6/$A$11)))</f>
        <v/>
      </c>
      <c r="H94" s="16"/>
      <c r="I94" s="46" t="str">
        <f t="shared" ref="I94:I104" si="19">IF(H94="","",IF(H94=0,"",(H94/H$6/$A$11)))</f>
        <v/>
      </c>
      <c r="J94" s="280"/>
    </row>
    <row r="95" spans="1:10" s="255" customFormat="1" ht="24.6" customHeight="1" x14ac:dyDescent="0.25">
      <c r="A95" s="256" t="s">
        <v>53</v>
      </c>
      <c r="B95" s="16"/>
      <c r="C95" s="46" t="str">
        <f t="shared" si="16"/>
        <v/>
      </c>
      <c r="D95" s="196"/>
      <c r="E95" s="46" t="str">
        <f t="shared" si="17"/>
        <v/>
      </c>
      <c r="F95" s="196"/>
      <c r="G95" s="46" t="str">
        <f t="shared" si="18"/>
        <v/>
      </c>
      <c r="H95" s="16"/>
      <c r="I95" s="46" t="str">
        <f t="shared" si="19"/>
        <v/>
      </c>
      <c r="J95" s="280"/>
    </row>
    <row r="96" spans="1:10" s="6" customFormat="1" ht="25.05" customHeight="1" x14ac:dyDescent="0.25">
      <c r="A96" s="18" t="s">
        <v>54</v>
      </c>
      <c r="B96" s="16"/>
      <c r="C96" s="127" t="str">
        <f t="shared" si="16"/>
        <v/>
      </c>
      <c r="D96" s="16"/>
      <c r="E96" s="127" t="str">
        <f t="shared" si="17"/>
        <v/>
      </c>
      <c r="F96" s="16"/>
      <c r="G96" s="46" t="str">
        <f t="shared" si="18"/>
        <v/>
      </c>
      <c r="H96" s="16"/>
      <c r="I96" s="46" t="str">
        <f t="shared" si="19"/>
        <v/>
      </c>
      <c r="J96" s="280"/>
    </row>
    <row r="97" spans="1:10" s="6" customFormat="1" ht="25.05" customHeight="1" x14ac:dyDescent="0.25">
      <c r="A97" s="18" t="s">
        <v>55</v>
      </c>
      <c r="B97" s="16"/>
      <c r="C97" s="127" t="str">
        <f t="shared" si="16"/>
        <v/>
      </c>
      <c r="D97" s="16"/>
      <c r="E97" s="127" t="str">
        <f t="shared" si="17"/>
        <v/>
      </c>
      <c r="F97" s="16"/>
      <c r="G97" s="46" t="str">
        <f t="shared" si="18"/>
        <v/>
      </c>
      <c r="H97" s="16"/>
      <c r="I97" s="46" t="str">
        <f t="shared" si="19"/>
        <v/>
      </c>
      <c r="J97" s="280"/>
    </row>
    <row r="98" spans="1:10" s="6" customFormat="1" ht="25.05" customHeight="1" x14ac:dyDescent="0.25">
      <c r="A98" s="18" t="s">
        <v>56</v>
      </c>
      <c r="B98" s="16"/>
      <c r="C98" s="127" t="str">
        <f t="shared" si="16"/>
        <v/>
      </c>
      <c r="D98" s="16"/>
      <c r="E98" s="127" t="str">
        <f t="shared" si="17"/>
        <v/>
      </c>
      <c r="F98" s="16"/>
      <c r="G98" s="46" t="str">
        <f t="shared" si="18"/>
        <v/>
      </c>
      <c r="H98" s="16"/>
      <c r="I98" s="46" t="str">
        <f t="shared" si="19"/>
        <v/>
      </c>
      <c r="J98" s="280"/>
    </row>
    <row r="99" spans="1:10" s="6" customFormat="1" ht="25.05" customHeight="1" x14ac:dyDescent="0.25">
      <c r="A99" s="104" t="s">
        <v>69</v>
      </c>
      <c r="B99" s="22"/>
      <c r="C99" s="127" t="str">
        <f t="shared" si="16"/>
        <v/>
      </c>
      <c r="D99" s="22"/>
      <c r="E99" s="127" t="str">
        <f t="shared" si="17"/>
        <v/>
      </c>
      <c r="F99" s="16"/>
      <c r="G99" s="46" t="str">
        <f t="shared" si="18"/>
        <v/>
      </c>
      <c r="H99" s="16"/>
      <c r="I99" s="46" t="str">
        <f t="shared" si="19"/>
        <v/>
      </c>
      <c r="J99" s="280"/>
    </row>
    <row r="100" spans="1:10" s="6" customFormat="1" ht="25.05" customHeight="1" x14ac:dyDescent="0.25">
      <c r="A100" s="128" t="s">
        <v>57</v>
      </c>
      <c r="B100" s="55">
        <f>SUM(B94:B99)</f>
        <v>0</v>
      </c>
      <c r="C100" s="127" t="str">
        <f t="shared" si="16"/>
        <v/>
      </c>
      <c r="D100" s="55">
        <f>SUM(D94:D99)</f>
        <v>0</v>
      </c>
      <c r="E100" s="127" t="str">
        <f t="shared" si="17"/>
        <v/>
      </c>
      <c r="F100" s="55">
        <f>SUM(F94:F99)</f>
        <v>0</v>
      </c>
      <c r="G100" s="46" t="str">
        <f t="shared" si="18"/>
        <v/>
      </c>
      <c r="H100" s="55">
        <f>SUM(H94:H99)</f>
        <v>0</v>
      </c>
      <c r="I100" s="46" t="str">
        <f t="shared" si="19"/>
        <v/>
      </c>
      <c r="J100" s="280"/>
    </row>
    <row r="101" spans="1:10" s="6" customFormat="1" ht="34.200000000000003" customHeight="1" thickBot="1" x14ac:dyDescent="0.3">
      <c r="A101" s="105" t="s">
        <v>72</v>
      </c>
      <c r="B101" s="56">
        <f>B87+B100</f>
        <v>0</v>
      </c>
      <c r="C101" s="199" t="str">
        <f t="shared" si="16"/>
        <v/>
      </c>
      <c r="D101" s="56">
        <f>D87+D100</f>
        <v>0</v>
      </c>
      <c r="E101" s="199" t="str">
        <f t="shared" si="17"/>
        <v/>
      </c>
      <c r="F101" s="56">
        <f>F87+F100</f>
        <v>0</v>
      </c>
      <c r="G101" s="199" t="str">
        <f t="shared" si="18"/>
        <v/>
      </c>
      <c r="H101" s="56">
        <f>H87+H100</f>
        <v>0</v>
      </c>
      <c r="I101" s="199" t="str">
        <f t="shared" si="19"/>
        <v/>
      </c>
      <c r="J101" s="280"/>
    </row>
    <row r="102" spans="1:10" s="6" customFormat="1" ht="42.6" customHeight="1" thickTop="1" x14ac:dyDescent="0.25">
      <c r="A102" s="130" t="s">
        <v>73</v>
      </c>
      <c r="B102" s="270">
        <f>B67+B92-B101</f>
        <v>0</v>
      </c>
      <c r="C102" s="127" t="str">
        <f t="shared" si="16"/>
        <v/>
      </c>
      <c r="D102" s="270">
        <f>D67+D92-D101</f>
        <v>0</v>
      </c>
      <c r="E102" s="127" t="str">
        <f t="shared" si="17"/>
        <v/>
      </c>
      <c r="F102" s="270">
        <f>F67+F92-F101</f>
        <v>0</v>
      </c>
      <c r="G102" s="127" t="str">
        <f t="shared" si="18"/>
        <v/>
      </c>
      <c r="H102" s="270">
        <f>H67+H92-H101</f>
        <v>0</v>
      </c>
      <c r="I102" s="127" t="str">
        <f t="shared" si="19"/>
        <v/>
      </c>
      <c r="J102" s="280"/>
    </row>
    <row r="103" spans="1:10" s="6" customFormat="1" ht="34.200000000000003" customHeight="1" x14ac:dyDescent="0.25">
      <c r="A103" s="134" t="s">
        <v>74</v>
      </c>
      <c r="B103" s="16">
        <f>'År 2021'!B104</f>
        <v>0</v>
      </c>
      <c r="C103" s="127" t="str">
        <f t="shared" si="16"/>
        <v/>
      </c>
      <c r="D103" s="16">
        <f>'År 2021'!D104</f>
        <v>0</v>
      </c>
      <c r="E103" s="127" t="str">
        <f t="shared" si="17"/>
        <v/>
      </c>
      <c r="F103" s="16">
        <f>'År 2021'!F104</f>
        <v>0</v>
      </c>
      <c r="G103" s="46" t="str">
        <f t="shared" si="18"/>
        <v/>
      </c>
      <c r="H103" s="16">
        <f>'År 2021'!H104</f>
        <v>0</v>
      </c>
      <c r="I103" s="46" t="str">
        <f t="shared" si="19"/>
        <v/>
      </c>
      <c r="J103" s="280"/>
    </row>
    <row r="104" spans="1:10" s="9" customFormat="1" ht="34.200000000000003" customHeight="1" x14ac:dyDescent="0.25">
      <c r="A104" s="134" t="s">
        <v>75</v>
      </c>
      <c r="B104" s="159">
        <f>B102+B103</f>
        <v>0</v>
      </c>
      <c r="C104" s="127" t="str">
        <f t="shared" si="16"/>
        <v/>
      </c>
      <c r="D104" s="159">
        <f>D102+D103</f>
        <v>0</v>
      </c>
      <c r="E104" s="127" t="str">
        <f t="shared" si="17"/>
        <v/>
      </c>
      <c r="F104" s="159">
        <f>F102+F103</f>
        <v>0</v>
      </c>
      <c r="G104" s="46" t="str">
        <f t="shared" si="18"/>
        <v/>
      </c>
      <c r="H104" s="159">
        <f>H102+H103</f>
        <v>0</v>
      </c>
      <c r="I104" s="46" t="str">
        <f t="shared" si="19"/>
        <v/>
      </c>
      <c r="J104" s="280"/>
    </row>
    <row r="105" spans="1:10" s="51" customFormat="1" ht="72" customHeight="1" thickBot="1" x14ac:dyDescent="0.35">
      <c r="A105" s="188" t="s">
        <v>76</v>
      </c>
      <c r="B105" s="190"/>
      <c r="C105" s="190"/>
      <c r="D105" s="190"/>
      <c r="E105" s="190"/>
      <c r="F105" s="190"/>
      <c r="G105" s="190"/>
      <c r="H105" s="190"/>
      <c r="I105" s="200"/>
      <c r="J105" s="280"/>
    </row>
    <row r="106" spans="1:10" s="10" customFormat="1" ht="25.05" customHeight="1" thickTop="1" x14ac:dyDescent="0.25">
      <c r="A106" s="108" t="s">
        <v>77</v>
      </c>
      <c r="B106" s="14"/>
      <c r="C106" s="14"/>
      <c r="D106" s="14"/>
      <c r="E106" s="14"/>
      <c r="F106" s="14"/>
      <c r="G106" s="14"/>
      <c r="H106" s="14"/>
      <c r="I106" s="14"/>
      <c r="J106" s="280"/>
    </row>
    <row r="107" spans="1:10" s="10" customFormat="1" ht="39" customHeight="1" x14ac:dyDescent="0.25">
      <c r="A107" s="18" t="s">
        <v>78</v>
      </c>
      <c r="B107" s="22"/>
      <c r="C107" s="46" t="str">
        <f>IF(B107="","",IF(B107=0,"",(B107/B$6/$A$11)))</f>
        <v/>
      </c>
      <c r="D107" s="22"/>
      <c r="E107" s="46" t="str">
        <f>IF(D107="","",IF(D107=0,"",(D107/D$6/$A$11)))</f>
        <v/>
      </c>
      <c r="F107" s="22"/>
      <c r="G107" s="46" t="str">
        <f>IF(F107="","",IF(F107=0,"",(F107/F$6/$A$11)))</f>
        <v/>
      </c>
      <c r="H107" s="22"/>
      <c r="I107" s="46" t="str">
        <f>IF(H107="","",IF(H107=0,"",(H107/H$6/$A$11)))</f>
        <v/>
      </c>
      <c r="J107" s="290"/>
    </row>
    <row r="108" spans="1:10" s="10" customFormat="1" ht="39" customHeight="1" x14ac:dyDescent="0.25">
      <c r="A108" s="18" t="s">
        <v>79</v>
      </c>
      <c r="B108" s="16"/>
      <c r="C108" s="127" t="str">
        <f>IF(B108="","",IF(B108=0,"",(B108/B$6/$A$11)))</f>
        <v/>
      </c>
      <c r="D108" s="16"/>
      <c r="E108" s="46" t="str">
        <f>IF(D108="","",IF(D108=0,"",(D108/D$6/$A$11)))</f>
        <v/>
      </c>
      <c r="F108" s="16"/>
      <c r="G108" s="46" t="str">
        <f>IF(F108="","",IF(F108=0,"",(F108/F$6/$A$11)))</f>
        <v/>
      </c>
      <c r="H108" s="16"/>
      <c r="I108" s="46" t="str">
        <f>IF(H108="","",IF(H108=0,"",(H108/H$6/$A$11)))</f>
        <v/>
      </c>
      <c r="J108" s="280"/>
    </row>
    <row r="109" spans="1:10" s="10" customFormat="1" ht="39" customHeight="1" x14ac:dyDescent="0.25">
      <c r="A109" s="102" t="s">
        <v>80</v>
      </c>
      <c r="B109" s="16"/>
      <c r="C109" s="127" t="str">
        <f>IF(B109="","",IF(B109=0,"",(B109/B$6/$A$11)))</f>
        <v/>
      </c>
      <c r="D109" s="16"/>
      <c r="E109" s="46" t="str">
        <f>IF(D109="","",IF(D109=0,"",(D109/D$6/$A$11)))</f>
        <v/>
      </c>
      <c r="F109" s="16"/>
      <c r="G109" s="46" t="str">
        <f>IF(F109="","",IF(F109=0,"",(F109/F$6/$A$11)))</f>
        <v/>
      </c>
      <c r="H109" s="16"/>
      <c r="I109" s="46" t="str">
        <f>IF(H109="","",IF(H109=0,"",(H109/H$6/$A$11)))</f>
        <v/>
      </c>
      <c r="J109" s="280"/>
    </row>
    <row r="110" spans="1:10" s="10" customFormat="1" ht="25.05" customHeight="1" x14ac:dyDescent="0.25">
      <c r="A110" s="135" t="s">
        <v>81</v>
      </c>
      <c r="B110" s="55">
        <f>SUM(B107:B109)</f>
        <v>0</v>
      </c>
      <c r="C110" s="127" t="str">
        <f>IF(B110="","",IF(B110=0,"",(B110/B$6/$A$11)))</f>
        <v/>
      </c>
      <c r="D110" s="55">
        <f>SUM(D107:D109)</f>
        <v>0</v>
      </c>
      <c r="E110" s="46" t="str">
        <f>IF(D110="","",IF(D110=0,"",(D110/D$6/$A$11)))</f>
        <v/>
      </c>
      <c r="F110" s="55">
        <f>SUM(F107:F109)</f>
        <v>0</v>
      </c>
      <c r="G110" s="46" t="str">
        <f>IF(F110="","",IF(F110=0,"",(F110/F$6/$A$11)))</f>
        <v/>
      </c>
      <c r="H110" s="55">
        <f>SUM(H107:H109)</f>
        <v>0</v>
      </c>
      <c r="I110" s="46" t="str">
        <f>IF(H110="","",IF(H110=0,"",(H110/H$6/$A$11)))</f>
        <v/>
      </c>
      <c r="J110" s="280"/>
    </row>
    <row r="111" spans="1:10" s="10" customFormat="1" ht="34.200000000000003" customHeight="1" x14ac:dyDescent="0.25">
      <c r="A111" s="108" t="s">
        <v>82</v>
      </c>
      <c r="B111" s="14"/>
      <c r="C111" s="14"/>
      <c r="D111" s="14"/>
      <c r="E111" s="14"/>
      <c r="F111" s="14"/>
      <c r="G111" s="14"/>
      <c r="H111" s="14"/>
      <c r="I111" s="14"/>
      <c r="J111" s="280"/>
    </row>
    <row r="112" spans="1:10" s="11" customFormat="1" ht="25.05" customHeight="1" x14ac:dyDescent="0.25">
      <c r="A112" s="18" t="s">
        <v>83</v>
      </c>
      <c r="B112" s="22"/>
      <c r="C112" s="46" t="str">
        <f t="shared" ref="C112:C120" si="20">IF(B112="","",IF(B112=0,"",(B112/B$6/$A$11)))</f>
        <v/>
      </c>
      <c r="D112" s="22"/>
      <c r="E112" s="46" t="str">
        <f t="shared" ref="E112:E120" si="21">IF(D112="","",IF(D112=0,"",(D112/D$6/$A$11)))</f>
        <v/>
      </c>
      <c r="F112" s="22"/>
      <c r="G112" s="46" t="str">
        <f t="shared" ref="G112:G120" si="22">IF(F112="","",IF(F112=0,"",(F112/F$6/$A$11)))</f>
        <v/>
      </c>
      <c r="H112" s="22"/>
      <c r="I112" s="46" t="str">
        <f t="shared" ref="I112:I120" si="23">IF(H112="","",IF(H112=0,"",(H112/H$6/$A$11)))</f>
        <v/>
      </c>
      <c r="J112" s="280"/>
    </row>
    <row r="113" spans="1:10" s="4" customFormat="1" ht="25.05" customHeight="1" x14ac:dyDescent="0.25">
      <c r="A113" s="18" t="s">
        <v>43</v>
      </c>
      <c r="B113" s="22"/>
      <c r="C113" s="127" t="str">
        <f t="shared" si="20"/>
        <v/>
      </c>
      <c r="D113" s="22"/>
      <c r="E113" s="127" t="str">
        <f t="shared" si="21"/>
        <v/>
      </c>
      <c r="F113" s="22"/>
      <c r="G113" s="46" t="str">
        <f t="shared" si="22"/>
        <v/>
      </c>
      <c r="H113" s="22"/>
      <c r="I113" s="46" t="str">
        <f t="shared" si="23"/>
        <v/>
      </c>
      <c r="J113" s="280"/>
    </row>
    <row r="114" spans="1:10" s="6" customFormat="1" ht="25.05" customHeight="1" x14ac:dyDescent="0.25">
      <c r="A114" s="18" t="s">
        <v>84</v>
      </c>
      <c r="B114" s="16"/>
      <c r="C114" s="127" t="str">
        <f t="shared" si="20"/>
        <v/>
      </c>
      <c r="D114" s="16"/>
      <c r="E114" s="46" t="str">
        <f t="shared" si="21"/>
        <v/>
      </c>
      <c r="F114" s="16"/>
      <c r="G114" s="46" t="str">
        <f t="shared" si="22"/>
        <v/>
      </c>
      <c r="H114" s="16"/>
      <c r="I114" s="46" t="str">
        <f t="shared" si="23"/>
        <v/>
      </c>
      <c r="J114" s="280"/>
    </row>
    <row r="115" spans="1:10" s="6" customFormat="1" ht="25.05" customHeight="1" x14ac:dyDescent="0.25">
      <c r="A115" s="18" t="s">
        <v>85</v>
      </c>
      <c r="B115" s="16"/>
      <c r="C115" s="127" t="str">
        <f t="shared" si="20"/>
        <v/>
      </c>
      <c r="D115" s="16"/>
      <c r="E115" s="46" t="str">
        <f t="shared" si="21"/>
        <v/>
      </c>
      <c r="F115" s="16"/>
      <c r="G115" s="46" t="str">
        <f t="shared" si="22"/>
        <v/>
      </c>
      <c r="H115" s="16"/>
      <c r="I115" s="46" t="str">
        <f t="shared" si="23"/>
        <v/>
      </c>
      <c r="J115" s="280"/>
    </row>
    <row r="116" spans="1:10" s="6" customFormat="1" ht="25.05" customHeight="1" x14ac:dyDescent="0.25">
      <c r="A116" s="109" t="s">
        <v>69</v>
      </c>
      <c r="B116" s="22"/>
      <c r="C116" s="127" t="str">
        <f t="shared" si="20"/>
        <v/>
      </c>
      <c r="D116" s="22"/>
      <c r="E116" s="46" t="str">
        <f t="shared" si="21"/>
        <v/>
      </c>
      <c r="F116" s="22"/>
      <c r="G116" s="46" t="str">
        <f t="shared" si="22"/>
        <v/>
      </c>
      <c r="H116" s="22"/>
      <c r="I116" s="46" t="str">
        <f t="shared" si="23"/>
        <v/>
      </c>
      <c r="J116" s="290"/>
    </row>
    <row r="117" spans="1:10" ht="25.05" customHeight="1" thickBot="1" x14ac:dyDescent="0.3">
      <c r="A117" s="110" t="s">
        <v>86</v>
      </c>
      <c r="B117" s="56">
        <f>SUM(B112:B116)</f>
        <v>0</v>
      </c>
      <c r="C117" s="127"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29" t="s">
        <v>87</v>
      </c>
      <c r="B118" s="271">
        <f>B110-B117</f>
        <v>0</v>
      </c>
      <c r="C118" s="127" t="str">
        <f t="shared" si="20"/>
        <v/>
      </c>
      <c r="D118" s="271">
        <f>D110-D117</f>
        <v>0</v>
      </c>
      <c r="E118" s="46" t="str">
        <f t="shared" si="21"/>
        <v/>
      </c>
      <c r="F118" s="271">
        <f>F110-F117</f>
        <v>0</v>
      </c>
      <c r="G118" s="46" t="str">
        <f t="shared" si="22"/>
        <v/>
      </c>
      <c r="H118" s="271">
        <f>H110-H117</f>
        <v>0</v>
      </c>
      <c r="I118" s="46" t="str">
        <f t="shared" si="23"/>
        <v/>
      </c>
      <c r="J118" s="280"/>
    </row>
    <row r="119" spans="1:10" s="6" customFormat="1" ht="35.4" customHeight="1" x14ac:dyDescent="0.25">
      <c r="A119" s="133" t="s">
        <v>88</v>
      </c>
      <c r="B119" s="16">
        <f>'År 2021'!B120</f>
        <v>0</v>
      </c>
      <c r="C119" s="127" t="str">
        <f t="shared" si="20"/>
        <v/>
      </c>
      <c r="D119" s="16">
        <f>'År 2021'!D120</f>
        <v>0</v>
      </c>
      <c r="E119" s="46" t="str">
        <f t="shared" si="21"/>
        <v/>
      </c>
      <c r="F119" s="16">
        <f>'År 2021'!F120</f>
        <v>0</v>
      </c>
      <c r="G119" s="46" t="str">
        <f t="shared" si="22"/>
        <v/>
      </c>
      <c r="H119" s="16">
        <f>'År 2021'!H120</f>
        <v>0</v>
      </c>
      <c r="I119" s="46" t="str">
        <f t="shared" si="23"/>
        <v/>
      </c>
      <c r="J119" s="280"/>
    </row>
    <row r="120" spans="1:10" s="6" customFormat="1" ht="35.4" customHeight="1" x14ac:dyDescent="0.25">
      <c r="A120" s="133" t="s">
        <v>89</v>
      </c>
      <c r="B120" s="158">
        <f>B118+B119</f>
        <v>0</v>
      </c>
      <c r="C120" s="127" t="str">
        <f t="shared" si="20"/>
        <v/>
      </c>
      <c r="D120" s="159">
        <f>D118+D119</f>
        <v>0</v>
      </c>
      <c r="E120" s="46" t="str">
        <f t="shared" si="21"/>
        <v/>
      </c>
      <c r="F120" s="159">
        <f>F118+F119</f>
        <v>0</v>
      </c>
      <c r="G120" s="46" t="str">
        <f t="shared" si="22"/>
        <v/>
      </c>
      <c r="H120" s="159">
        <f>H118+H119</f>
        <v>0</v>
      </c>
      <c r="I120" s="46" t="str">
        <f t="shared" si="23"/>
        <v/>
      </c>
      <c r="J120" s="280"/>
    </row>
    <row r="121" spans="1:10" s="57" customFormat="1" ht="61.2" customHeight="1" thickBot="1" x14ac:dyDescent="0.35">
      <c r="A121" s="188" t="s">
        <v>90</v>
      </c>
      <c r="B121" s="190"/>
      <c r="C121" s="190"/>
      <c r="D121" s="190"/>
      <c r="E121" s="190"/>
      <c r="F121" s="190"/>
      <c r="G121" s="190"/>
      <c r="H121" s="190"/>
      <c r="I121" s="190"/>
      <c r="J121" s="280"/>
    </row>
    <row r="122" spans="1:10" s="7" customFormat="1" ht="25.05" customHeight="1" thickTop="1" x14ac:dyDescent="0.25">
      <c r="A122" s="108" t="s">
        <v>77</v>
      </c>
      <c r="B122" s="14"/>
      <c r="C122" s="14"/>
      <c r="D122" s="14"/>
      <c r="E122" s="14"/>
      <c r="F122" s="14"/>
      <c r="G122" s="14"/>
      <c r="H122" s="14"/>
      <c r="I122" s="14"/>
      <c r="J122" s="280"/>
    </row>
    <row r="123" spans="1:10" s="12" customFormat="1" ht="32.4" customHeight="1" x14ac:dyDescent="0.25">
      <c r="A123" s="18" t="s">
        <v>91</v>
      </c>
      <c r="B123" s="22"/>
      <c r="C123" s="46" t="str">
        <f>IF(B123="","",IF(B123=0,"",(B123/B$6/$A$11)))</f>
        <v/>
      </c>
      <c r="D123" s="22"/>
      <c r="E123" s="46" t="str">
        <f>IF(D123="","",IF(D123=0,"",(D123/D$6/$A$11)))</f>
        <v/>
      </c>
      <c r="F123" s="22"/>
      <c r="G123" s="46" t="str">
        <f>IF(F123="","",IF(F123=0,"",(F123/F$6/$A$11)))</f>
        <v/>
      </c>
      <c r="H123" s="22"/>
      <c r="I123" s="46" t="str">
        <f>IF(H123="","",IF(H123=0,"",(H123/H$6/$A$11)))</f>
        <v/>
      </c>
      <c r="J123" s="280"/>
    </row>
    <row r="124" spans="1:10" s="4" customFormat="1" ht="25.05" customHeight="1" x14ac:dyDescent="0.25">
      <c r="A124" s="18" t="s">
        <v>92</v>
      </c>
      <c r="B124" s="16"/>
      <c r="C124" s="127" t="str">
        <f>IF(B124="","",IF(B124=0,"",(B124/B$6/$A$11)))</f>
        <v/>
      </c>
      <c r="D124" s="16"/>
      <c r="E124" s="46" t="str">
        <f>IF(D124="","",IF(D124=0,"",(D124/D$6/$A$11)))</f>
        <v/>
      </c>
      <c r="F124" s="16"/>
      <c r="G124" s="46" t="str">
        <f>IF(F124="","",IF(F124=0,"",(F124/F$6/$A$11)))</f>
        <v/>
      </c>
      <c r="H124" s="16"/>
      <c r="I124" s="46" t="str">
        <f>IF(H124="","",IF(H124=0,"",(H124/H$6/$A$11)))</f>
        <v/>
      </c>
      <c r="J124" s="280"/>
    </row>
    <row r="125" spans="1:10" s="6" customFormat="1" ht="25.05" customHeight="1" x14ac:dyDescent="0.25">
      <c r="A125" s="18" t="s">
        <v>93</v>
      </c>
      <c r="B125" s="16"/>
      <c r="C125" s="127" t="str">
        <f>IF(B125="","",IF(B125=0,"",(B125/B$6/$A$11)))</f>
        <v/>
      </c>
      <c r="D125" s="16"/>
      <c r="E125" s="46" t="str">
        <f>IF(D125="","",IF(D125=0,"",(D125/D$6/$A$11)))</f>
        <v/>
      </c>
      <c r="F125" s="16"/>
      <c r="G125" s="46" t="str">
        <f>IF(F125="","",IF(F125=0,"",(F125/F$6/$A$11)))</f>
        <v/>
      </c>
      <c r="H125" s="16"/>
      <c r="I125" s="46" t="str">
        <f>IF(H125="","",IF(H125=0,"",(H125/H$6/$A$11)))</f>
        <v/>
      </c>
      <c r="J125" s="280"/>
    </row>
    <row r="126" spans="1:10" s="6" customFormat="1" ht="39" customHeight="1" x14ac:dyDescent="0.25">
      <c r="A126" s="102" t="s">
        <v>80</v>
      </c>
      <c r="B126" s="16"/>
      <c r="C126" s="127" t="str">
        <f>IF(B126="","",IF(B126=0,"",(B126/B$6/$A$11)))</f>
        <v/>
      </c>
      <c r="D126" s="16"/>
      <c r="E126" s="46" t="str">
        <f>IF(D126="","",IF(D126=0,"",(D126/D$6/$A$11)))</f>
        <v/>
      </c>
      <c r="F126" s="16"/>
      <c r="G126" s="46" t="str">
        <f>IF(F126="","",IF(F126=0,"",(F126/F$6/$A$11)))</f>
        <v/>
      </c>
      <c r="H126" s="16"/>
      <c r="I126" s="46" t="str">
        <f>IF(H126="","",IF(H126=0,"",(H126/H$6/$A$11)))</f>
        <v/>
      </c>
      <c r="J126" s="280"/>
    </row>
    <row r="127" spans="1:10" s="6" customFormat="1" ht="25.05" customHeight="1" x14ac:dyDescent="0.25">
      <c r="A127" s="135" t="s">
        <v>81</v>
      </c>
      <c r="B127" s="55">
        <f>SUM(B123:B126)</f>
        <v>0</v>
      </c>
      <c r="C127" s="127" t="str">
        <f>IF(B127="","",IF(B127=0,"",(B127/B$6/$A$11)))</f>
        <v/>
      </c>
      <c r="D127" s="55">
        <f>SUM(D123:D126)</f>
        <v>0</v>
      </c>
      <c r="E127" s="46" t="str">
        <f>IF(D127="","",IF(D127=0,"",(D127/D$6/$A$11)))</f>
        <v/>
      </c>
      <c r="F127" s="55">
        <f>SUM(F123:F126)</f>
        <v>0</v>
      </c>
      <c r="G127" s="46" t="str">
        <f>IF(F127="","",IF(F127=0,"",(F127/F$6/$A$11)))</f>
        <v/>
      </c>
      <c r="H127" s="55">
        <f>SUM(H123:H126)</f>
        <v>0</v>
      </c>
      <c r="I127" s="46" t="str">
        <f>IF(H127="","",IF(H127=0,"",(H127/H$6/$A$11)))</f>
        <v/>
      </c>
      <c r="J127" s="280"/>
    </row>
    <row r="128" spans="1:10" s="12" customFormat="1" ht="35.4" customHeight="1" x14ac:dyDescent="0.25">
      <c r="A128" s="108" t="s">
        <v>82</v>
      </c>
      <c r="B128" s="14"/>
      <c r="C128" s="14"/>
      <c r="D128" s="14"/>
      <c r="E128" s="14"/>
      <c r="F128" s="14"/>
      <c r="G128" s="14"/>
      <c r="H128" s="14"/>
      <c r="I128" s="14"/>
      <c r="J128" s="280"/>
    </row>
    <row r="129" spans="1:11" s="4" customFormat="1" ht="25.05" customHeight="1" x14ac:dyDescent="0.25">
      <c r="A129" s="18" t="s">
        <v>54</v>
      </c>
      <c r="B129" s="16"/>
      <c r="C129" s="46" t="str">
        <f t="shared" ref="C129:C136" si="24">IF(B129="","",IF(B129=0,"",(B129/B$6/$A$11)))</f>
        <v/>
      </c>
      <c r="D129" s="196"/>
      <c r="E129" s="46" t="str">
        <f t="shared" ref="E129:E136" si="25">IF(D129="","",IF(D129=0,"",(D129/D$6/$A$11)))</f>
        <v/>
      </c>
      <c r="F129" s="196"/>
      <c r="G129" s="46" t="str">
        <f t="shared" ref="G129:G136" si="26">IF(F129="","",IF(F129=0,"",(F129/F$6/$A$11)))</f>
        <v/>
      </c>
      <c r="H129" s="16"/>
      <c r="I129" s="46" t="str">
        <f t="shared" ref="I129:I136" si="27">IF(H129="","",IF(H129=0,"",(H129/H$6/$A$11)))</f>
        <v/>
      </c>
      <c r="J129" s="280"/>
    </row>
    <row r="130" spans="1:11" s="6" customFormat="1" ht="25.05" customHeight="1" x14ac:dyDescent="0.25">
      <c r="A130" s="18" t="s">
        <v>94</v>
      </c>
      <c r="B130" s="16"/>
      <c r="C130" s="127" t="str">
        <f>IF(B130="","",IF(B130=0,"",(B130/B$6/$A$11)))</f>
        <v/>
      </c>
      <c r="D130" s="16"/>
      <c r="E130" s="46" t="str">
        <f>IF(D130="","",IF(D130=0,"",(D130/D$6/$A$11)))</f>
        <v/>
      </c>
      <c r="F130" s="16"/>
      <c r="G130" s="46" t="str">
        <f>IF(F130="","",IF(F130=0,"",(F130/F$6/$A$11)))</f>
        <v/>
      </c>
      <c r="H130" s="16"/>
      <c r="I130" s="46" t="str">
        <f>IF(H130="","",IF(H130=0,"",(H130/H$6/$A$11)))</f>
        <v/>
      </c>
      <c r="J130" s="280"/>
    </row>
    <row r="131" spans="1:11" s="6" customFormat="1" ht="25.05" customHeight="1" x14ac:dyDescent="0.25">
      <c r="A131" s="18" t="s">
        <v>85</v>
      </c>
      <c r="B131" s="16"/>
      <c r="C131" s="127" t="str">
        <f t="shared" si="24"/>
        <v/>
      </c>
      <c r="D131" s="16"/>
      <c r="E131" s="46" t="str">
        <f t="shared" si="25"/>
        <v/>
      </c>
      <c r="F131" s="16"/>
      <c r="G131" s="46" t="str">
        <f t="shared" si="26"/>
        <v/>
      </c>
      <c r="H131" s="16"/>
      <c r="I131" s="46" t="str">
        <f t="shared" si="27"/>
        <v/>
      </c>
      <c r="J131" s="280"/>
    </row>
    <row r="132" spans="1:11" s="12" customFormat="1" ht="25.05" customHeight="1" x14ac:dyDescent="0.25">
      <c r="A132" s="106" t="s">
        <v>69</v>
      </c>
      <c r="B132" s="22"/>
      <c r="C132" s="127" t="str">
        <f t="shared" si="24"/>
        <v/>
      </c>
      <c r="D132" s="22"/>
      <c r="E132" s="46" t="str">
        <f t="shared" si="25"/>
        <v/>
      </c>
      <c r="F132" s="22"/>
      <c r="G132" s="46" t="str">
        <f t="shared" si="26"/>
        <v/>
      </c>
      <c r="H132" s="22"/>
      <c r="I132" s="46" t="str">
        <f t="shared" si="27"/>
        <v/>
      </c>
      <c r="J132" s="280"/>
    </row>
    <row r="133" spans="1:11" s="4" customFormat="1" ht="25.05" customHeight="1" thickBot="1" x14ac:dyDescent="0.3">
      <c r="A133" s="110" t="s">
        <v>86</v>
      </c>
      <c r="B133" s="56">
        <f>SUM(B129:B132)</f>
        <v>0</v>
      </c>
      <c r="C133" s="199" t="str">
        <f t="shared" si="24"/>
        <v/>
      </c>
      <c r="D133" s="56">
        <f>SUM(D129:D132)</f>
        <v>0</v>
      </c>
      <c r="E133" s="199" t="str">
        <f t="shared" si="25"/>
        <v/>
      </c>
      <c r="F133" s="56">
        <f>SUM(F129:F132)</f>
        <v>0</v>
      </c>
      <c r="G133" s="199" t="str">
        <f t="shared" si="26"/>
        <v/>
      </c>
      <c r="H133" s="56">
        <f>SUM(H129:H132)</f>
        <v>0</v>
      </c>
      <c r="I133" s="199" t="str">
        <f t="shared" si="27"/>
        <v/>
      </c>
      <c r="J133" s="280"/>
    </row>
    <row r="134" spans="1:11" s="6" customFormat="1" ht="34.200000000000003" customHeight="1" thickTop="1" x14ac:dyDescent="0.25">
      <c r="A134" s="129" t="s">
        <v>95</v>
      </c>
      <c r="B134" s="271">
        <f>B127-B133</f>
        <v>0</v>
      </c>
      <c r="C134" s="127" t="str">
        <f t="shared" si="24"/>
        <v/>
      </c>
      <c r="D134" s="271">
        <f>D127-D133</f>
        <v>0</v>
      </c>
      <c r="E134" s="127" t="str">
        <f t="shared" si="25"/>
        <v/>
      </c>
      <c r="F134" s="271">
        <f>F127-F133</f>
        <v>0</v>
      </c>
      <c r="G134" s="127" t="str">
        <f t="shared" si="26"/>
        <v/>
      </c>
      <c r="H134" s="271">
        <f>H127-H133</f>
        <v>0</v>
      </c>
      <c r="I134" s="127" t="str">
        <f t="shared" si="27"/>
        <v/>
      </c>
      <c r="J134" s="280"/>
    </row>
    <row r="135" spans="1:11" s="6" customFormat="1" ht="36" customHeight="1" x14ac:dyDescent="0.25">
      <c r="A135" s="132" t="s">
        <v>96</v>
      </c>
      <c r="B135" s="21">
        <f>'År 2021'!B136</f>
        <v>0</v>
      </c>
      <c r="C135" s="127" t="str">
        <f t="shared" si="24"/>
        <v/>
      </c>
      <c r="D135" s="21">
        <f>'År 2021'!D136</f>
        <v>0</v>
      </c>
      <c r="E135" s="46" t="str">
        <f t="shared" si="25"/>
        <v/>
      </c>
      <c r="F135" s="21">
        <f>'År 2021'!F136</f>
        <v>0</v>
      </c>
      <c r="G135" s="46" t="str">
        <f t="shared" si="26"/>
        <v/>
      </c>
      <c r="H135" s="21">
        <f>'År 2021'!H136</f>
        <v>0</v>
      </c>
      <c r="I135" s="46" t="str">
        <f t="shared" si="27"/>
        <v/>
      </c>
      <c r="J135" s="280"/>
    </row>
    <row r="136" spans="1:11" s="6" customFormat="1" ht="36" customHeight="1" x14ac:dyDescent="0.25">
      <c r="A136" s="132" t="s">
        <v>97</v>
      </c>
      <c r="B136" s="158">
        <f>B134+B135</f>
        <v>0</v>
      </c>
      <c r="C136" s="127" t="str">
        <f t="shared" si="24"/>
        <v/>
      </c>
      <c r="D136" s="159">
        <f>D134+D135</f>
        <v>0</v>
      </c>
      <c r="E136" s="46" t="str">
        <f t="shared" si="25"/>
        <v/>
      </c>
      <c r="F136" s="159">
        <f>F134+F135</f>
        <v>0</v>
      </c>
      <c r="G136" s="46" t="str">
        <f t="shared" si="26"/>
        <v/>
      </c>
      <c r="H136" s="159">
        <f>H134+H135</f>
        <v>0</v>
      </c>
      <c r="I136" s="46" t="str">
        <f t="shared" si="27"/>
        <v/>
      </c>
      <c r="J136" s="280"/>
    </row>
    <row r="137" spans="1:11" s="57" customFormat="1" ht="64.8" customHeight="1" thickBot="1" x14ac:dyDescent="0.35">
      <c r="A137" s="188" t="s">
        <v>98</v>
      </c>
      <c r="B137" s="190"/>
      <c r="C137" s="190"/>
      <c r="D137" s="190"/>
      <c r="E137" s="190"/>
      <c r="F137" s="190"/>
      <c r="G137" s="190"/>
      <c r="H137" s="190"/>
      <c r="I137" s="190"/>
      <c r="J137" s="280"/>
    </row>
    <row r="138" spans="1:11" ht="25.05" customHeight="1" thickTop="1" x14ac:dyDescent="0.25">
      <c r="A138" s="108" t="s">
        <v>77</v>
      </c>
      <c r="B138" s="14"/>
      <c r="C138" s="14"/>
      <c r="D138" s="14"/>
      <c r="E138" s="14"/>
      <c r="F138" s="14"/>
      <c r="G138" s="14"/>
      <c r="H138" s="14"/>
      <c r="I138" s="14"/>
      <c r="K138" s="5"/>
    </row>
    <row r="139" spans="1:11" s="6" customFormat="1" ht="30.6" customHeight="1" x14ac:dyDescent="0.25">
      <c r="A139" s="18" t="s">
        <v>99</v>
      </c>
      <c r="B139" s="22"/>
      <c r="C139" s="46" t="str">
        <f>IF(B139="","",IF(B139=0,"",(B139/B$6/$A$11)))</f>
        <v/>
      </c>
      <c r="D139" s="22"/>
      <c r="E139" s="46" t="str">
        <f>IF(D139="","",IF(D139=0,"",(D139/D$6/$A$11)))</f>
        <v/>
      </c>
      <c r="F139" s="22"/>
      <c r="G139" s="46" t="str">
        <f>IF(F139="","",IF(F139=0,"",(F139/F$6/$A$11)))</f>
        <v/>
      </c>
      <c r="H139" s="22"/>
      <c r="I139" s="46" t="str">
        <f>IF(H139="","",IF(H139=0,"",(H139/H$6/$A$11)))</f>
        <v/>
      </c>
      <c r="J139" s="280"/>
    </row>
    <row r="140" spans="1:11" s="6" customFormat="1" ht="25.05" customHeight="1" x14ac:dyDescent="0.25">
      <c r="A140" s="18" t="s">
        <v>100</v>
      </c>
      <c r="B140" s="16"/>
      <c r="C140" s="127" t="str">
        <f>IF(B140="","",IF(B140=0,"",(B140/B$6/$A$11)))</f>
        <v/>
      </c>
      <c r="D140" s="16"/>
      <c r="E140" s="46" t="str">
        <f>IF(D140="","",IF(D140=0,"",(D140/D$6/$A$11)))</f>
        <v/>
      </c>
      <c r="F140" s="16"/>
      <c r="G140" s="46" t="str">
        <f>IF(F140="","",IF(F140=0,"",(F140/F$6/$A$11)))</f>
        <v/>
      </c>
      <c r="H140" s="16"/>
      <c r="I140" s="46" t="str">
        <f>IF(H140="","",IF(H140=0,"",(H140/H$6/$A$11)))</f>
        <v/>
      </c>
      <c r="J140" s="280"/>
    </row>
    <row r="141" spans="1:11" ht="25.05" customHeight="1" x14ac:dyDescent="0.25">
      <c r="A141" s="18" t="s">
        <v>93</v>
      </c>
      <c r="B141" s="16"/>
      <c r="C141" s="127"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2" t="s">
        <v>80</v>
      </c>
      <c r="B142" s="16"/>
      <c r="C142" s="127" t="str">
        <f>IF(B142="","",IF(B142=0,"",(B142/B$6/$A$11)))</f>
        <v/>
      </c>
      <c r="D142" s="16"/>
      <c r="E142" s="46" t="str">
        <f>IF(D142="","",IF(D142=0,"",(D142/D$6/$A$11)))</f>
        <v/>
      </c>
      <c r="F142" s="16"/>
      <c r="G142" s="46" t="str">
        <f>IF(F142="","",IF(F142=0,"",(F142/F$6/$A$11)))</f>
        <v/>
      </c>
      <c r="H142" s="16"/>
      <c r="I142" s="46" t="str">
        <f>IF(H142="","",IF(H142=0,"",(H142/H$6/$A$11)))</f>
        <v/>
      </c>
      <c r="J142" s="280"/>
    </row>
    <row r="143" spans="1:11" s="6" customFormat="1" ht="25.05" customHeight="1" x14ac:dyDescent="0.25">
      <c r="A143" s="135" t="s">
        <v>81</v>
      </c>
      <c r="B143" s="55">
        <f>SUM(B139:B142)</f>
        <v>0</v>
      </c>
      <c r="C143" s="127" t="str">
        <f>IF(B143="","",IF(B143=0,"",(B143/B$6/$A$11)))</f>
        <v/>
      </c>
      <c r="D143" s="55">
        <f>SUM(D139:D142)</f>
        <v>0</v>
      </c>
      <c r="E143" s="46" t="str">
        <f>IF(D143="","",IF(D143=0,"",(D143/D$6/$A$11)))</f>
        <v/>
      </c>
      <c r="F143" s="55">
        <f>SUM(F139:F142)</f>
        <v>0</v>
      </c>
      <c r="G143" s="46" t="str">
        <f>IF(F143="","",IF(F143=0,"",(F143/F$6/$A$11)))</f>
        <v/>
      </c>
      <c r="H143" s="55">
        <f>SUM(H139:H142)</f>
        <v>0</v>
      </c>
      <c r="I143" s="46" t="str">
        <f>IF(H143="","",IF(H143=0,"",(H143/H$6/$A$11)))</f>
        <v/>
      </c>
      <c r="J143" s="280"/>
    </row>
    <row r="144" spans="1:11" s="6" customFormat="1" ht="25.05" customHeight="1" x14ac:dyDescent="0.25">
      <c r="A144" s="108" t="s">
        <v>82</v>
      </c>
      <c r="B144" s="15"/>
      <c r="C144" s="58" t="str">
        <f>IF(B144="","",IF(B144=0,"",(B144/$B$14/#REF!)))</f>
        <v/>
      </c>
      <c r="D144" s="15"/>
      <c r="E144" s="58" t="str">
        <f>IF(D144="","",IF(D144=0,"",(D144/$B$14/#REF!)))</f>
        <v/>
      </c>
      <c r="F144" s="15"/>
      <c r="G144" s="58" t="str">
        <f>IF(F144="","",IF(F144=0,"",(F144/$B$14/#REF!)))</f>
        <v/>
      </c>
      <c r="H144" s="15"/>
      <c r="I144" s="58" t="str">
        <f>IF(H144="","",IF(H144=0,"",(H144/$B$14/#REF!)))</f>
        <v/>
      </c>
      <c r="J144" s="280"/>
    </row>
    <row r="145" spans="1:10" s="6" customFormat="1" ht="25.05" customHeight="1" x14ac:dyDescent="0.25">
      <c r="A145" s="18" t="s">
        <v>101</v>
      </c>
      <c r="B145" s="16"/>
      <c r="C145" s="46" t="str">
        <f>IF(B145="","",IF(B145=0,"",(B145/B$6/$A$11)))</f>
        <v/>
      </c>
      <c r="D145" s="16"/>
      <c r="E145" s="46" t="str">
        <f>IF(D145="","",IF(D145=0,"",(D145/D$6/$A$11)))</f>
        <v/>
      </c>
      <c r="F145" s="16"/>
      <c r="G145" s="46" t="str">
        <f>IF(F145="","",IF(F145=0,"",(F145/F$6/$A$11)))</f>
        <v/>
      </c>
      <c r="H145" s="16"/>
      <c r="I145" s="46" t="str">
        <f>IF(H145="","",IF(H145=0,"",(H145/H$6/$A$11)))</f>
        <v/>
      </c>
      <c r="J145" s="280"/>
    </row>
    <row r="146" spans="1:10" s="6" customFormat="1" ht="25.05" customHeight="1" x14ac:dyDescent="0.25">
      <c r="A146" s="18" t="s">
        <v>85</v>
      </c>
      <c r="B146" s="16"/>
      <c r="C146" s="127" t="str">
        <f t="shared" ref="C146:C152" si="28">IF(B146="","",IF(B146=0,"",(B146/B$6/$A$11)))</f>
        <v/>
      </c>
      <c r="D146" s="16"/>
      <c r="E146" s="46" t="str">
        <f t="shared" ref="E146:E152" si="29">IF(D146="","",IF(D146=0,"",(D146/D$6/$A$11)))</f>
        <v/>
      </c>
      <c r="F146" s="16"/>
      <c r="G146" s="46" t="str">
        <f t="shared" ref="G146:G152" si="30">IF(F146="","",IF(F146=0,"",(F146/F$6/$A$11)))</f>
        <v/>
      </c>
      <c r="H146" s="16"/>
      <c r="I146" s="46" t="str">
        <f t="shared" ref="I146:I152" si="31">IF(H146="","",IF(H146=0,"",(H146/H$6/$A$11)))</f>
        <v/>
      </c>
      <c r="J146" s="280"/>
    </row>
    <row r="147" spans="1:10" s="6" customFormat="1" ht="25.05" customHeight="1" x14ac:dyDescent="0.25">
      <c r="A147" s="106" t="s">
        <v>69</v>
      </c>
      <c r="B147" s="22"/>
      <c r="C147" s="127" t="str">
        <f t="shared" si="28"/>
        <v/>
      </c>
      <c r="D147" s="22"/>
      <c r="E147" s="127" t="str">
        <f t="shared" si="29"/>
        <v/>
      </c>
      <c r="F147" s="16"/>
      <c r="G147" s="46" t="str">
        <f t="shared" si="30"/>
        <v/>
      </c>
      <c r="H147" s="16"/>
      <c r="I147" s="46" t="str">
        <f t="shared" si="31"/>
        <v/>
      </c>
      <c r="J147" s="280"/>
    </row>
    <row r="148" spans="1:10" s="6" customFormat="1" ht="25.05" customHeight="1" thickBot="1" x14ac:dyDescent="0.3">
      <c r="A148" s="110" t="s">
        <v>86</v>
      </c>
      <c r="B148" s="56">
        <f>SUM(B145:B147)</f>
        <v>0</v>
      </c>
      <c r="C148" s="199" t="str">
        <f t="shared" si="28"/>
        <v/>
      </c>
      <c r="D148" s="56">
        <f>SUM(D145:D147)</f>
        <v>0</v>
      </c>
      <c r="E148" s="199" t="str">
        <f t="shared" si="29"/>
        <v/>
      </c>
      <c r="F148" s="56">
        <f>SUM(F145:F147)</f>
        <v>0</v>
      </c>
      <c r="G148" s="199" t="str">
        <f t="shared" si="30"/>
        <v/>
      </c>
      <c r="H148" s="56">
        <f>SUM(H145:H147)</f>
        <v>0</v>
      </c>
      <c r="I148" s="199" t="str">
        <f t="shared" si="31"/>
        <v/>
      </c>
      <c r="J148" s="280"/>
    </row>
    <row r="149" spans="1:10" s="6" customFormat="1" ht="32.4" customHeight="1" thickTop="1" x14ac:dyDescent="0.25">
      <c r="A149" s="129" t="s">
        <v>102</v>
      </c>
      <c r="B149" s="271">
        <f>B143-B148</f>
        <v>0</v>
      </c>
      <c r="C149" s="127" t="str">
        <f t="shared" si="28"/>
        <v/>
      </c>
      <c r="D149" s="271">
        <f>D143-D148</f>
        <v>0</v>
      </c>
      <c r="E149" s="127" t="str">
        <f t="shared" si="29"/>
        <v/>
      </c>
      <c r="F149" s="271">
        <f>F143-F148</f>
        <v>0</v>
      </c>
      <c r="G149" s="127" t="str">
        <f t="shared" si="30"/>
        <v/>
      </c>
      <c r="H149" s="271">
        <f>H143-H148</f>
        <v>0</v>
      </c>
      <c r="I149" s="127" t="str">
        <f t="shared" si="31"/>
        <v/>
      </c>
      <c r="J149" s="280"/>
    </row>
    <row r="150" spans="1:10" s="6" customFormat="1" ht="38.4" customHeight="1" x14ac:dyDescent="0.25">
      <c r="A150" s="132" t="s">
        <v>103</v>
      </c>
      <c r="B150" s="16">
        <f>'År 2021'!B151</f>
        <v>0</v>
      </c>
      <c r="C150" s="127" t="str">
        <f t="shared" si="28"/>
        <v/>
      </c>
      <c r="D150" s="16">
        <f>'År 2021'!D151</f>
        <v>0</v>
      </c>
      <c r="E150" s="46" t="str">
        <f t="shared" si="29"/>
        <v/>
      </c>
      <c r="F150" s="16">
        <f>'År 2021'!F151</f>
        <v>0</v>
      </c>
      <c r="G150" s="46" t="str">
        <f t="shared" si="30"/>
        <v/>
      </c>
      <c r="H150" s="16">
        <f>'År 2021'!H151</f>
        <v>0</v>
      </c>
      <c r="I150" s="46" t="str">
        <f t="shared" si="31"/>
        <v/>
      </c>
      <c r="J150" s="280"/>
    </row>
    <row r="151" spans="1:10" s="6" customFormat="1" ht="32.4" customHeight="1" x14ac:dyDescent="0.25">
      <c r="A151" s="132" t="s">
        <v>104</v>
      </c>
      <c r="B151" s="158">
        <f>B149+B150</f>
        <v>0</v>
      </c>
      <c r="C151" s="127" t="str">
        <f t="shared" si="28"/>
        <v/>
      </c>
      <c r="D151" s="159">
        <f>D149+D150</f>
        <v>0</v>
      </c>
      <c r="E151" s="46" t="str">
        <f t="shared" si="29"/>
        <v/>
      </c>
      <c r="F151" s="159">
        <f>F149+F150</f>
        <v>0</v>
      </c>
      <c r="G151" s="46" t="str">
        <f t="shared" si="30"/>
        <v/>
      </c>
      <c r="H151" s="159">
        <f>H149+H150</f>
        <v>0</v>
      </c>
      <c r="I151" s="46" t="str">
        <f t="shared" si="31"/>
        <v/>
      </c>
      <c r="J151" s="280"/>
    </row>
    <row r="152" spans="1:10" s="57" customFormat="1" ht="51.6" customHeight="1" thickBot="1" x14ac:dyDescent="0.35">
      <c r="A152" s="188" t="s">
        <v>105</v>
      </c>
      <c r="B152" s="190"/>
      <c r="C152" s="190"/>
      <c r="D152" s="190"/>
      <c r="E152" s="190"/>
      <c r="F152" s="190"/>
      <c r="G152" s="190"/>
      <c r="H152" s="190"/>
      <c r="I152" s="190"/>
      <c r="J152" s="280"/>
    </row>
    <row r="153" spans="1:10" ht="25.05" customHeight="1" thickTop="1" x14ac:dyDescent="0.25">
      <c r="A153" s="108" t="s">
        <v>77</v>
      </c>
      <c r="B153" s="14"/>
      <c r="C153" s="14"/>
      <c r="D153" s="14"/>
      <c r="E153" s="14"/>
      <c r="F153" s="14"/>
      <c r="G153" s="14"/>
      <c r="H153" s="14"/>
      <c r="I153" s="14"/>
    </row>
    <row r="154" spans="1:10" s="6" customFormat="1" ht="25.05" customHeight="1" x14ac:dyDescent="0.25">
      <c r="A154" s="18" t="s">
        <v>106</v>
      </c>
      <c r="B154" s="16"/>
      <c r="C154" s="46" t="str">
        <f>IF(B154="","",IF(B154=0,"",(B154/B$6/$A$11)))</f>
        <v/>
      </c>
      <c r="D154" s="196"/>
      <c r="E154" s="46" t="str">
        <f>IF(D154="","",IF(D154=0,"",(D154/D$6/$A$11)))</f>
        <v/>
      </c>
      <c r="F154" s="196"/>
      <c r="G154" s="46" t="str">
        <f>IF(F154="","",IF(F154=0,"",(F154/F$6/$A$11)))</f>
        <v/>
      </c>
      <c r="H154" s="16"/>
      <c r="I154" s="46" t="str">
        <f>IF(H154="","",IF(H154=0,"",(H154/H$6/$A$11)))</f>
        <v/>
      </c>
      <c r="J154" s="291"/>
    </row>
    <row r="155" spans="1:10" s="6" customFormat="1" ht="25.05" customHeight="1" x14ac:dyDescent="0.25">
      <c r="A155" s="18" t="s">
        <v>107</v>
      </c>
      <c r="B155" s="16"/>
      <c r="C155" s="127" t="str">
        <f>IF(B155="","",IF(B155=0,"",(B155/B$6/$A$11)))</f>
        <v/>
      </c>
      <c r="D155" s="16"/>
      <c r="E155" s="46" t="str">
        <f>IF(D155="","",IF(D155=0,"",(D155/D$6/$A$11)))</f>
        <v/>
      </c>
      <c r="F155" s="16"/>
      <c r="G155" s="46" t="str">
        <f>IF(F155="","",IF(F155=0,"",(F155/F$6/$A$11)))</f>
        <v/>
      </c>
      <c r="H155" s="16"/>
      <c r="I155" s="46" t="str">
        <f>IF(H155="","",IF(H155=0,"",(H155/H$6/$A$11)))</f>
        <v/>
      </c>
      <c r="J155" s="280"/>
    </row>
    <row r="156" spans="1:10" s="6" customFormat="1" ht="35.4" customHeight="1" x14ac:dyDescent="0.25">
      <c r="A156" s="18" t="s">
        <v>108</v>
      </c>
      <c r="B156" s="16"/>
      <c r="C156" s="127" t="str">
        <f>IF(B156="","",IF(B156=0,"",(B156/B$6/$A$11)))</f>
        <v/>
      </c>
      <c r="D156" s="16"/>
      <c r="E156" s="46" t="str">
        <f>IF(D156="","",IF(D156=0,"",(D156/D$6/$A$11)))</f>
        <v/>
      </c>
      <c r="F156" s="16"/>
      <c r="G156" s="46" t="str">
        <f>IF(F156="","",IF(F156=0,"",(F156/F$6/$A$11)))</f>
        <v/>
      </c>
      <c r="H156" s="16"/>
      <c r="I156" s="46" t="str">
        <f>IF(H156="","",IF(H156=0,"",(H156/H$6/$A$11)))</f>
        <v/>
      </c>
      <c r="J156" s="280"/>
    </row>
    <row r="157" spans="1:10" s="6" customFormat="1" ht="35.4" customHeight="1" x14ac:dyDescent="0.25">
      <c r="A157" s="102" t="s">
        <v>80</v>
      </c>
      <c r="B157" s="16"/>
      <c r="C157" s="127" t="str">
        <f>IF(B157="","",IF(B157=0,"",(B157/B$6/$A$11)))</f>
        <v/>
      </c>
      <c r="D157" s="16"/>
      <c r="E157" s="46" t="str">
        <f>IF(D157="","",IF(D157=0,"",(D157/D$6/$A$11)))</f>
        <v/>
      </c>
      <c r="F157" s="16"/>
      <c r="G157" s="46" t="str">
        <f>IF(F157="","",IF(F157=0,"",(F157/F$6/$A$11)))</f>
        <v/>
      </c>
      <c r="H157" s="16"/>
      <c r="I157" s="46" t="str">
        <f>IF(H157="","",IF(H157=0,"",(H157/H$6/$A$11)))</f>
        <v/>
      </c>
      <c r="J157" s="280"/>
    </row>
    <row r="158" spans="1:10" s="6" customFormat="1" ht="25.05" customHeight="1" x14ac:dyDescent="0.25">
      <c r="A158" s="135" t="s">
        <v>81</v>
      </c>
      <c r="B158" s="55">
        <f>SUM(B154:B157)</f>
        <v>0</v>
      </c>
      <c r="C158" s="127" t="str">
        <f>IF(B158="","",IF(B158=0,"",(B158/B$6/$A$11)))</f>
        <v/>
      </c>
      <c r="D158" s="55">
        <f>SUM(D154:D157)</f>
        <v>0</v>
      </c>
      <c r="E158" s="46" t="str">
        <f>IF(D158="","",IF(D158=0,"",(D158/D$6/$A$11)))</f>
        <v/>
      </c>
      <c r="F158" s="55">
        <f>SUM(F154:F157)</f>
        <v>0</v>
      </c>
      <c r="G158" s="46" t="str">
        <f>IF(F158="","",IF(F158=0,"",(F158/F$6/$A$11)))</f>
        <v/>
      </c>
      <c r="H158" s="55">
        <f>SUM(H154:H157)</f>
        <v>0</v>
      </c>
      <c r="I158" s="46" t="str">
        <f>IF(H158="","",IF(H158=0,"",(H158/H$6/$A$11)))</f>
        <v/>
      </c>
      <c r="J158" s="280"/>
    </row>
    <row r="159" spans="1:10" s="6" customFormat="1" ht="35.4" customHeight="1" x14ac:dyDescent="0.25">
      <c r="A159" s="108" t="s">
        <v>82</v>
      </c>
      <c r="B159" s="14"/>
      <c r="C159" s="14"/>
      <c r="D159" s="14"/>
      <c r="E159" s="14"/>
      <c r="F159" s="14"/>
      <c r="G159" s="14"/>
      <c r="H159" s="14"/>
      <c r="I159" s="14"/>
      <c r="J159" s="291"/>
    </row>
    <row r="160" spans="1:10" s="6" customFormat="1" ht="25.05" customHeight="1" x14ac:dyDescent="0.25">
      <c r="A160" s="18" t="s">
        <v>54</v>
      </c>
      <c r="B160" s="16"/>
      <c r="C160" s="46" t="str">
        <f t="shared" ref="C160:C167" si="32">IF(B160="","",IF(B160=0,"",(B160/B$6/$A$11)))</f>
        <v/>
      </c>
      <c r="D160" s="196"/>
      <c r="E160" s="46" t="str">
        <f t="shared" ref="E160:E167" si="33">IF(D160="","",IF(D160=0,"",(D160/D$6/$A$11)))</f>
        <v/>
      </c>
      <c r="F160" s="196"/>
      <c r="G160" s="46" t="str">
        <f t="shared" ref="G160:G167" si="34">IF(F160="","",IF(F160=0,"",(F160/F$6/$A$11)))</f>
        <v/>
      </c>
      <c r="H160" s="16"/>
      <c r="I160" s="46" t="str">
        <f t="shared" ref="I160:I167" si="35">IF(H160="","",IF(H160=0,"",(H160/H$6/$A$11)))</f>
        <v/>
      </c>
      <c r="J160" s="290"/>
    </row>
    <row r="161" spans="1:10" s="6" customFormat="1" ht="25.05" customHeight="1" x14ac:dyDescent="0.25">
      <c r="A161" s="18" t="s">
        <v>109</v>
      </c>
      <c r="B161" s="16"/>
      <c r="C161" s="127" t="str">
        <f t="shared" si="32"/>
        <v/>
      </c>
      <c r="D161" s="16"/>
      <c r="E161" s="46" t="str">
        <f t="shared" si="33"/>
        <v/>
      </c>
      <c r="F161" s="16"/>
      <c r="G161" s="46" t="str">
        <f t="shared" si="34"/>
        <v/>
      </c>
      <c r="H161" s="16"/>
      <c r="I161" s="46" t="str">
        <f t="shared" si="35"/>
        <v/>
      </c>
      <c r="J161" s="290"/>
    </row>
    <row r="162" spans="1:10" s="6" customFormat="1" ht="25.05" customHeight="1" x14ac:dyDescent="0.25">
      <c r="A162" s="18" t="s">
        <v>85</v>
      </c>
      <c r="B162" s="16"/>
      <c r="C162" s="127" t="str">
        <f t="shared" si="32"/>
        <v/>
      </c>
      <c r="D162" s="16"/>
      <c r="E162" s="46" t="str">
        <f t="shared" si="33"/>
        <v/>
      </c>
      <c r="F162" s="16"/>
      <c r="G162" s="46" t="str">
        <f t="shared" si="34"/>
        <v/>
      </c>
      <c r="H162" s="16"/>
      <c r="I162" s="46" t="str">
        <f t="shared" si="35"/>
        <v/>
      </c>
      <c r="J162" s="280"/>
    </row>
    <row r="163" spans="1:10" ht="25.05" customHeight="1" x14ac:dyDescent="0.25">
      <c r="A163" s="109" t="s">
        <v>69</v>
      </c>
      <c r="B163" s="22"/>
      <c r="C163" s="127" t="str">
        <f t="shared" si="32"/>
        <v/>
      </c>
      <c r="D163" s="22"/>
      <c r="E163" s="46" t="str">
        <f t="shared" si="33"/>
        <v/>
      </c>
      <c r="F163" s="22"/>
      <c r="G163" s="46" t="str">
        <f t="shared" si="34"/>
        <v/>
      </c>
      <c r="H163" s="22"/>
      <c r="I163" s="46" t="str">
        <f t="shared" si="35"/>
        <v/>
      </c>
    </row>
    <row r="164" spans="1:10" s="6" customFormat="1" ht="36" customHeight="1" thickBot="1" x14ac:dyDescent="0.3">
      <c r="A164" s="110" t="s">
        <v>86</v>
      </c>
      <c r="B164" s="56">
        <f>SUM(B160:B163)</f>
        <v>0</v>
      </c>
      <c r="C164" s="199" t="str">
        <f t="shared" si="32"/>
        <v/>
      </c>
      <c r="D164" s="56">
        <f>SUM(D160:D163)</f>
        <v>0</v>
      </c>
      <c r="E164" s="199" t="str">
        <f t="shared" si="33"/>
        <v/>
      </c>
      <c r="F164" s="56">
        <f>SUM(F160:F163)</f>
        <v>0</v>
      </c>
      <c r="G164" s="199" t="str">
        <f t="shared" si="34"/>
        <v/>
      </c>
      <c r="H164" s="56">
        <f>SUM(H160:H163)</f>
        <v>0</v>
      </c>
      <c r="I164" s="199" t="str">
        <f t="shared" si="35"/>
        <v/>
      </c>
      <c r="J164" s="280"/>
    </row>
    <row r="165" spans="1:10" s="6" customFormat="1" ht="39" customHeight="1" thickTop="1" x14ac:dyDescent="0.25">
      <c r="A165" s="129" t="s">
        <v>110</v>
      </c>
      <c r="B165" s="271">
        <f>B158-B164</f>
        <v>0</v>
      </c>
      <c r="C165" s="127" t="str">
        <f t="shared" si="32"/>
        <v/>
      </c>
      <c r="D165" s="271">
        <f>D158-D164</f>
        <v>0</v>
      </c>
      <c r="E165" s="127" t="str">
        <f t="shared" si="33"/>
        <v/>
      </c>
      <c r="F165" s="271">
        <f>F158-F164</f>
        <v>0</v>
      </c>
      <c r="G165" s="127" t="str">
        <f t="shared" si="34"/>
        <v/>
      </c>
      <c r="H165" s="271">
        <f>H158-H164</f>
        <v>0</v>
      </c>
      <c r="I165" s="127" t="str">
        <f t="shared" si="35"/>
        <v/>
      </c>
      <c r="J165" s="280"/>
    </row>
    <row r="166" spans="1:10" s="6" customFormat="1" ht="36" customHeight="1" x14ac:dyDescent="0.25">
      <c r="A166" s="132" t="s">
        <v>111</v>
      </c>
      <c r="B166" s="16">
        <f>'År 2021'!B167</f>
        <v>0</v>
      </c>
      <c r="C166" s="127" t="str">
        <f t="shared" si="32"/>
        <v/>
      </c>
      <c r="D166" s="16">
        <f>'År 2021'!D167</f>
        <v>0</v>
      </c>
      <c r="E166" s="46" t="str">
        <f t="shared" si="33"/>
        <v/>
      </c>
      <c r="F166" s="16">
        <f>'År 2021'!F167</f>
        <v>0</v>
      </c>
      <c r="G166" s="46" t="str">
        <f t="shared" si="34"/>
        <v/>
      </c>
      <c r="H166" s="16">
        <f>'År 2021'!H167</f>
        <v>0</v>
      </c>
      <c r="I166" s="46" t="str">
        <f t="shared" si="35"/>
        <v/>
      </c>
      <c r="J166" s="280"/>
    </row>
    <row r="167" spans="1:10" s="6" customFormat="1" ht="36" customHeight="1" x14ac:dyDescent="0.25">
      <c r="A167" s="132" t="s">
        <v>104</v>
      </c>
      <c r="B167" s="158">
        <f>B165+B166</f>
        <v>0</v>
      </c>
      <c r="C167" s="127" t="str">
        <f t="shared" si="32"/>
        <v/>
      </c>
      <c r="D167" s="159">
        <f>D165+D166</f>
        <v>0</v>
      </c>
      <c r="E167" s="46" t="str">
        <f t="shared" si="33"/>
        <v/>
      </c>
      <c r="F167" s="159">
        <f>F165+F166</f>
        <v>0</v>
      </c>
      <c r="G167" s="46" t="str">
        <f t="shared" si="34"/>
        <v/>
      </c>
      <c r="H167" s="159">
        <f>H165+H166</f>
        <v>0</v>
      </c>
      <c r="I167" s="46" t="str">
        <f t="shared" si="35"/>
        <v/>
      </c>
      <c r="J167" s="280"/>
    </row>
    <row r="168" spans="1:10" s="51" customFormat="1" ht="55.8" customHeight="1" thickBot="1" x14ac:dyDescent="0.35">
      <c r="A168" s="188" t="s">
        <v>112</v>
      </c>
      <c r="B168" s="190"/>
      <c r="C168" s="190"/>
      <c r="D168" s="190"/>
      <c r="E168" s="190"/>
      <c r="F168" s="190"/>
      <c r="G168" s="190"/>
      <c r="H168" s="190"/>
      <c r="I168" s="190"/>
      <c r="J168" s="280"/>
    </row>
    <row r="169" spans="1:10" s="6" customFormat="1" ht="36.6" customHeight="1" thickTop="1" x14ac:dyDescent="0.25">
      <c r="A169" s="182" t="s">
        <v>113</v>
      </c>
      <c r="B169" s="183">
        <f>'År 2021'!B177</f>
        <v>0</v>
      </c>
      <c r="C169" s="127" t="str">
        <f t="shared" ref="C169:C177" si="36">IF(B169="","",IF(B169=0,"",(B169/B$6/$A$11)))</f>
        <v/>
      </c>
      <c r="D169" s="183">
        <f>'År 2021'!D177</f>
        <v>0</v>
      </c>
      <c r="E169" s="46" t="str">
        <f t="shared" ref="E169:E177" si="37">IF(D169="","",IF(D169=0,"",(D169/D$6/$A$11)))</f>
        <v/>
      </c>
      <c r="F169" s="183">
        <f>'År 2021'!F177</f>
        <v>0</v>
      </c>
      <c r="G169" s="46" t="str">
        <f t="shared" ref="G169:G177" si="38">IF(F169="","",IF(F169=0,"",(F169/F$6/$A$11)))</f>
        <v/>
      </c>
      <c r="H169" s="183">
        <f>'År 2021'!H177</f>
        <v>0</v>
      </c>
      <c r="I169" s="46" t="str">
        <f t="shared" ref="I169:I177" si="39">IF(H169="","",IF(H169=0,"",(H169/H$6/$A$11)))</f>
        <v/>
      </c>
      <c r="J169" s="280"/>
    </row>
    <row r="170" spans="1:10" s="7" customFormat="1" ht="36.6" customHeight="1" x14ac:dyDescent="0.25">
      <c r="A170" s="18" t="s">
        <v>114</v>
      </c>
      <c r="B170" s="16"/>
      <c r="C170" s="127" t="str">
        <f t="shared" si="36"/>
        <v/>
      </c>
      <c r="D170" s="16"/>
      <c r="E170" s="46" t="str">
        <f t="shared" si="37"/>
        <v/>
      </c>
      <c r="F170" s="16"/>
      <c r="G170" s="46" t="str">
        <f t="shared" si="38"/>
        <v/>
      </c>
      <c r="H170" s="16"/>
      <c r="I170" s="46" t="str">
        <f t="shared" si="39"/>
        <v/>
      </c>
      <c r="J170" s="280"/>
    </row>
    <row r="171" spans="1:10" s="7" customFormat="1" ht="36.6" customHeight="1" x14ac:dyDescent="0.25">
      <c r="A171" s="18" t="s">
        <v>115</v>
      </c>
      <c r="B171" s="16"/>
      <c r="C171" s="127" t="str">
        <f t="shared" si="36"/>
        <v/>
      </c>
      <c r="D171" s="16"/>
      <c r="E171" s="46" t="str">
        <f t="shared" si="37"/>
        <v/>
      </c>
      <c r="F171" s="16"/>
      <c r="G171" s="46" t="str">
        <f t="shared" si="38"/>
        <v/>
      </c>
      <c r="H171" s="16"/>
      <c r="I171" s="46" t="str">
        <f t="shared" si="39"/>
        <v/>
      </c>
      <c r="J171" s="280"/>
    </row>
    <row r="172" spans="1:10" s="7" customFormat="1" ht="36.6" customHeight="1" x14ac:dyDescent="0.25">
      <c r="A172" s="18" t="s">
        <v>116</v>
      </c>
      <c r="B172" s="16"/>
      <c r="C172" s="127" t="str">
        <f t="shared" si="36"/>
        <v/>
      </c>
      <c r="D172" s="16"/>
      <c r="E172" s="46" t="str">
        <f t="shared" si="37"/>
        <v/>
      </c>
      <c r="F172" s="16"/>
      <c r="G172" s="46" t="str">
        <f t="shared" si="38"/>
        <v/>
      </c>
      <c r="H172" s="16"/>
      <c r="I172" s="46" t="str">
        <f t="shared" si="39"/>
        <v/>
      </c>
      <c r="J172" s="280"/>
    </row>
    <row r="173" spans="1:10" ht="36.6" customHeight="1" x14ac:dyDescent="0.25">
      <c r="A173" s="18" t="s">
        <v>117</v>
      </c>
      <c r="B173" s="16"/>
      <c r="C173" s="127" t="str">
        <f t="shared" si="36"/>
        <v/>
      </c>
      <c r="D173" s="16"/>
      <c r="E173" s="46" t="str">
        <f t="shared" si="37"/>
        <v/>
      </c>
      <c r="F173" s="16"/>
      <c r="G173" s="46" t="str">
        <f t="shared" si="38"/>
        <v/>
      </c>
      <c r="H173" s="16"/>
      <c r="I173" s="46" t="str">
        <f t="shared" si="39"/>
        <v/>
      </c>
    </row>
    <row r="174" spans="1:10" ht="43.2" customHeight="1" x14ac:dyDescent="0.25">
      <c r="A174" s="18" t="s">
        <v>118</v>
      </c>
      <c r="B174" s="16"/>
      <c r="C174" s="127" t="str">
        <f t="shared" si="36"/>
        <v/>
      </c>
      <c r="D174" s="16"/>
      <c r="E174" s="46" t="str">
        <f t="shared" si="37"/>
        <v/>
      </c>
      <c r="F174" s="16"/>
      <c r="G174" s="46" t="str">
        <f t="shared" si="38"/>
        <v/>
      </c>
      <c r="H174" s="16"/>
      <c r="I174" s="46" t="str">
        <f t="shared" si="39"/>
        <v/>
      </c>
    </row>
    <row r="175" spans="1:10" ht="36.6" customHeight="1" x14ac:dyDescent="0.25">
      <c r="A175" s="111" t="s">
        <v>119</v>
      </c>
      <c r="B175" s="16"/>
      <c r="C175" s="127" t="str">
        <f t="shared" si="36"/>
        <v/>
      </c>
      <c r="D175" s="16"/>
      <c r="E175" s="46" t="str">
        <f t="shared" si="37"/>
        <v/>
      </c>
      <c r="F175" s="16"/>
      <c r="G175" s="46" t="str">
        <f t="shared" si="38"/>
        <v/>
      </c>
      <c r="H175" s="16"/>
      <c r="I175" s="46" t="str">
        <f t="shared" si="39"/>
        <v/>
      </c>
    </row>
    <row r="176" spans="1:10" ht="36.6" customHeight="1" thickBot="1" x14ac:dyDescent="0.3">
      <c r="A176" s="136" t="s">
        <v>120</v>
      </c>
      <c r="B176" s="19"/>
      <c r="C176" s="199" t="str">
        <f t="shared" si="36"/>
        <v/>
      </c>
      <c r="D176" s="19"/>
      <c r="E176" s="199" t="str">
        <f t="shared" si="37"/>
        <v/>
      </c>
      <c r="F176" s="19"/>
      <c r="G176" s="199" t="str">
        <f t="shared" si="38"/>
        <v/>
      </c>
      <c r="H176" s="19"/>
      <c r="I176" s="199" t="str">
        <f t="shared" si="39"/>
        <v/>
      </c>
    </row>
    <row r="177" spans="1:10" ht="44.4" customHeight="1" thickTop="1" x14ac:dyDescent="0.25">
      <c r="A177" s="137" t="s">
        <v>121</v>
      </c>
      <c r="B177" s="160">
        <f>SUM(B169:B176)</f>
        <v>0</v>
      </c>
      <c r="C177" s="127" t="str">
        <f t="shared" si="36"/>
        <v/>
      </c>
      <c r="D177" s="160">
        <f>SUM(D169:D176)</f>
        <v>0</v>
      </c>
      <c r="E177" s="127" t="str">
        <f t="shared" si="37"/>
        <v/>
      </c>
      <c r="F177" s="160">
        <f>SUM(F169:F176)</f>
        <v>0</v>
      </c>
      <c r="G177" s="127" t="str">
        <f t="shared" si="38"/>
        <v/>
      </c>
      <c r="H177" s="160">
        <f>SUM(H169:H176)</f>
        <v>0</v>
      </c>
      <c r="I177" s="127" t="str">
        <f t="shared" si="39"/>
        <v/>
      </c>
    </row>
    <row r="178" spans="1:10" s="51" customFormat="1" ht="67.8" customHeight="1" thickBot="1" x14ac:dyDescent="0.35">
      <c r="A178" s="191" t="s">
        <v>122</v>
      </c>
      <c r="B178" s="190"/>
      <c r="C178" s="190"/>
      <c r="D178" s="190"/>
      <c r="E178" s="190"/>
      <c r="F178" s="190"/>
      <c r="G178" s="190"/>
      <c r="H178" s="190"/>
      <c r="I178" s="190"/>
      <c r="J178" s="280"/>
    </row>
    <row r="179" spans="1:10" ht="39" customHeight="1" thickTop="1" x14ac:dyDescent="0.25">
      <c r="A179" s="184" t="s">
        <v>123</v>
      </c>
      <c r="B179" s="185">
        <f>B60</f>
        <v>0</v>
      </c>
      <c r="C179" s="127" t="str">
        <f t="shared" ref="C179:C187" si="40">IF(B179="","",IF(B179=0,"",(B179/B$6/$A$11)))</f>
        <v/>
      </c>
      <c r="D179" s="185">
        <f>D60</f>
        <v>0</v>
      </c>
      <c r="E179" s="46" t="str">
        <f t="shared" ref="E179:E187" si="41">IF(D179="","",IF(D179=0,"",(D179/D$6/$A$11)))</f>
        <v/>
      </c>
      <c r="F179" s="185">
        <f>F60</f>
        <v>0</v>
      </c>
      <c r="G179" s="46" t="str">
        <f t="shared" ref="G179:G187" si="42">IF(F179="","",IF(F179=0,"",(F179/F$6/$A$11)))</f>
        <v/>
      </c>
      <c r="H179" s="185">
        <f>H60</f>
        <v>0</v>
      </c>
      <c r="I179" s="46" t="str">
        <f t="shared" ref="I179:I187" si="43">IF(H179="","",IF(H179=0,"",(H179/H$6/$A$11)))</f>
        <v/>
      </c>
    </row>
    <row r="180" spans="1:10" ht="39" customHeight="1" thickBot="1" x14ac:dyDescent="0.3">
      <c r="A180" s="154" t="s">
        <v>124</v>
      </c>
      <c r="B180" s="60">
        <f>B104</f>
        <v>0</v>
      </c>
      <c r="C180" s="199" t="str">
        <f t="shared" si="40"/>
        <v/>
      </c>
      <c r="D180" s="60">
        <f>D104</f>
        <v>0</v>
      </c>
      <c r="E180" s="199" t="str">
        <f t="shared" si="41"/>
        <v/>
      </c>
      <c r="F180" s="60">
        <f>F104</f>
        <v>0</v>
      </c>
      <c r="G180" s="199" t="str">
        <f t="shared" si="42"/>
        <v/>
      </c>
      <c r="H180" s="60">
        <f>H104</f>
        <v>0</v>
      </c>
      <c r="I180" s="199" t="str">
        <f t="shared" si="43"/>
        <v/>
      </c>
    </row>
    <row r="181" spans="1:10" ht="39" customHeight="1" thickTop="1" x14ac:dyDescent="0.25">
      <c r="A181" s="155" t="s">
        <v>125</v>
      </c>
      <c r="B181" s="157">
        <f>SUM(B179:B180)</f>
        <v>0</v>
      </c>
      <c r="C181" s="127" t="str">
        <f t="shared" si="40"/>
        <v/>
      </c>
      <c r="D181" s="157">
        <f>SUM(D179:D180)</f>
        <v>0</v>
      </c>
      <c r="E181" s="127" t="str">
        <f t="shared" si="41"/>
        <v/>
      </c>
      <c r="F181" s="157">
        <f>SUM(F179:F180)</f>
        <v>0</v>
      </c>
      <c r="G181" s="127" t="str">
        <f t="shared" si="42"/>
        <v/>
      </c>
      <c r="H181" s="157">
        <f>SUM(H179:H180)</f>
        <v>0</v>
      </c>
      <c r="I181" s="127" t="str">
        <f t="shared" si="43"/>
        <v/>
      </c>
    </row>
    <row r="182" spans="1:10" ht="39" customHeight="1" x14ac:dyDescent="0.25">
      <c r="A182" s="149" t="s">
        <v>126</v>
      </c>
      <c r="B182" s="59">
        <f>B120</f>
        <v>0</v>
      </c>
      <c r="C182" s="127" t="str">
        <f t="shared" si="40"/>
        <v/>
      </c>
      <c r="D182" s="59">
        <f>D120</f>
        <v>0</v>
      </c>
      <c r="E182" s="46" t="str">
        <f t="shared" si="41"/>
        <v/>
      </c>
      <c r="F182" s="59">
        <f>F120</f>
        <v>0</v>
      </c>
      <c r="G182" s="46" t="str">
        <f t="shared" si="42"/>
        <v/>
      </c>
      <c r="H182" s="59">
        <f>H120</f>
        <v>0</v>
      </c>
      <c r="I182" s="46" t="str">
        <f t="shared" si="43"/>
        <v/>
      </c>
    </row>
    <row r="183" spans="1:10" ht="39" customHeight="1" x14ac:dyDescent="0.25">
      <c r="A183" s="149" t="s">
        <v>127</v>
      </c>
      <c r="B183" s="59">
        <f>B136</f>
        <v>0</v>
      </c>
      <c r="C183" s="127" t="str">
        <f t="shared" si="40"/>
        <v/>
      </c>
      <c r="D183" s="59">
        <f>D136</f>
        <v>0</v>
      </c>
      <c r="E183" s="46" t="str">
        <f t="shared" si="41"/>
        <v/>
      </c>
      <c r="F183" s="59">
        <f>F136</f>
        <v>0</v>
      </c>
      <c r="G183" s="46" t="str">
        <f t="shared" si="42"/>
        <v/>
      </c>
      <c r="H183" s="59">
        <f>H136</f>
        <v>0</v>
      </c>
      <c r="I183" s="46" t="str">
        <f t="shared" si="43"/>
        <v/>
      </c>
    </row>
    <row r="184" spans="1:10" ht="39" customHeight="1" x14ac:dyDescent="0.25">
      <c r="A184" s="149" t="s">
        <v>128</v>
      </c>
      <c r="B184" s="59">
        <f>B151</f>
        <v>0</v>
      </c>
      <c r="C184" s="127" t="str">
        <f t="shared" si="40"/>
        <v/>
      </c>
      <c r="D184" s="59">
        <f>D151</f>
        <v>0</v>
      </c>
      <c r="E184" s="46" t="str">
        <f t="shared" si="41"/>
        <v/>
      </c>
      <c r="F184" s="59">
        <f>F151</f>
        <v>0</v>
      </c>
      <c r="G184" s="46" t="str">
        <f t="shared" si="42"/>
        <v/>
      </c>
      <c r="H184" s="59">
        <f>H151</f>
        <v>0</v>
      </c>
      <c r="I184" s="46" t="str">
        <f t="shared" si="43"/>
        <v/>
      </c>
    </row>
    <row r="185" spans="1:10" ht="39" customHeight="1" x14ac:dyDescent="0.25">
      <c r="A185" s="149" t="s">
        <v>129</v>
      </c>
      <c r="B185" s="59">
        <f>B167</f>
        <v>0</v>
      </c>
      <c r="C185" s="127" t="str">
        <f t="shared" si="40"/>
        <v/>
      </c>
      <c r="D185" s="59">
        <f>D167</f>
        <v>0</v>
      </c>
      <c r="E185" s="46" t="str">
        <f t="shared" si="41"/>
        <v/>
      </c>
      <c r="F185" s="59">
        <f>F167</f>
        <v>0</v>
      </c>
      <c r="G185" s="46" t="str">
        <f t="shared" si="42"/>
        <v/>
      </c>
      <c r="H185" s="59">
        <f>H167</f>
        <v>0</v>
      </c>
      <c r="I185" s="46" t="str">
        <f t="shared" si="43"/>
        <v/>
      </c>
    </row>
    <row r="186" spans="1:10" ht="48.6" customHeight="1" thickBot="1" x14ac:dyDescent="0.3">
      <c r="A186" s="154" t="s">
        <v>130</v>
      </c>
      <c r="B186" s="60">
        <f>B177</f>
        <v>0</v>
      </c>
      <c r="C186" s="199" t="str">
        <f t="shared" si="40"/>
        <v/>
      </c>
      <c r="D186" s="60">
        <f>D177</f>
        <v>0</v>
      </c>
      <c r="E186" s="199" t="str">
        <f t="shared" si="41"/>
        <v/>
      </c>
      <c r="F186" s="60">
        <f>F177</f>
        <v>0</v>
      </c>
      <c r="G186" s="199" t="str">
        <f t="shared" si="42"/>
        <v/>
      </c>
      <c r="H186" s="60">
        <f>H177</f>
        <v>0</v>
      </c>
      <c r="I186" s="199" t="str">
        <f t="shared" si="43"/>
        <v/>
      </c>
    </row>
    <row r="187" spans="1:10" ht="39" customHeight="1" thickTop="1" x14ac:dyDescent="0.25">
      <c r="A187" s="192" t="s">
        <v>131</v>
      </c>
      <c r="B187" s="156">
        <f>SUM(B182:B186)+B181</f>
        <v>0</v>
      </c>
      <c r="C187" s="127" t="str">
        <f t="shared" si="40"/>
        <v/>
      </c>
      <c r="D187" s="156">
        <f>SUM(D182:D186)+D181</f>
        <v>0</v>
      </c>
      <c r="E187" s="127" t="str">
        <f t="shared" si="41"/>
        <v/>
      </c>
      <c r="F187" s="156">
        <f>SUM(F182:F186)+F181</f>
        <v>0</v>
      </c>
      <c r="G187" s="127" t="str">
        <f t="shared" si="42"/>
        <v/>
      </c>
      <c r="H187" s="156">
        <f>SUM(H182:H186)+H181</f>
        <v>0</v>
      </c>
      <c r="I187" s="127" t="str">
        <f t="shared" si="43"/>
        <v/>
      </c>
    </row>
    <row r="188" spans="1:10" s="51" customFormat="1" ht="75" customHeight="1" x14ac:dyDescent="0.25">
      <c r="A188" s="70" t="s">
        <v>132</v>
      </c>
      <c r="B188" s="41"/>
      <c r="C188" s="42"/>
      <c r="D188" s="41"/>
      <c r="E188" s="42"/>
      <c r="F188" s="41"/>
      <c r="G188" s="41"/>
      <c r="H188" s="41"/>
      <c r="I188" s="41"/>
      <c r="J188" s="280"/>
    </row>
    <row r="189" spans="1:10" s="51" customFormat="1" ht="69.599999999999994" customHeight="1" x14ac:dyDescent="0.25">
      <c r="A189" s="114" t="s">
        <v>133</v>
      </c>
      <c r="B189" s="43"/>
      <c r="C189" s="43"/>
      <c r="D189" s="43"/>
      <c r="E189" s="43"/>
      <c r="F189" s="43"/>
      <c r="G189" s="43"/>
      <c r="H189" s="43"/>
      <c r="I189" s="43"/>
      <c r="J189" s="280"/>
    </row>
    <row r="190" spans="1:10" s="51" customFormat="1" ht="52.8" customHeight="1" x14ac:dyDescent="0.25">
      <c r="A190" s="114" t="s">
        <v>134</v>
      </c>
      <c r="B190" s="43"/>
      <c r="C190" s="43"/>
      <c r="D190" s="43"/>
      <c r="E190" s="43"/>
      <c r="F190" s="43"/>
      <c r="G190" s="43"/>
      <c r="H190" s="43"/>
      <c r="I190" s="43"/>
      <c r="J190" s="280"/>
    </row>
    <row r="191" spans="1:10" ht="25.05" customHeight="1" x14ac:dyDescent="0.25">
      <c r="A191" s="94" t="s">
        <v>135</v>
      </c>
      <c r="B191" s="124"/>
      <c r="C191" s="124"/>
      <c r="D191" s="124"/>
      <c r="E191" s="124"/>
      <c r="F191" s="124"/>
      <c r="G191" s="124"/>
      <c r="H191" s="124"/>
      <c r="I191" s="124"/>
    </row>
    <row r="192" spans="1:10" ht="25.05" customHeight="1" x14ac:dyDescent="0.25">
      <c r="A192" s="13" t="s">
        <v>136</v>
      </c>
      <c r="B192" s="124"/>
      <c r="C192" s="124"/>
      <c r="D192" s="124"/>
      <c r="E192" s="124"/>
      <c r="F192" s="124"/>
      <c r="G192" s="124"/>
      <c r="H192" s="124"/>
      <c r="I192" s="124"/>
    </row>
    <row r="193" spans="1:10" ht="34.200000000000003" customHeight="1" x14ac:dyDescent="0.25">
      <c r="A193" s="112" t="s">
        <v>137</v>
      </c>
      <c r="B193" s="16"/>
      <c r="C193" s="61"/>
      <c r="D193" s="16"/>
      <c r="E193" s="61"/>
      <c r="F193" s="16"/>
      <c r="G193" s="61"/>
      <c r="H193" s="16"/>
      <c r="I193" s="61"/>
    </row>
    <row r="194" spans="1:10" ht="34.200000000000003" customHeight="1" x14ac:dyDescent="0.25">
      <c r="A194" s="112" t="s">
        <v>138</v>
      </c>
      <c r="B194" s="16"/>
      <c r="C194" s="62"/>
      <c r="D194" s="16"/>
      <c r="E194" s="62"/>
      <c r="F194" s="16"/>
      <c r="G194" s="62"/>
      <c r="H194" s="16"/>
      <c r="I194" s="62"/>
    </row>
    <row r="195" spans="1:10" ht="34.200000000000003" customHeight="1" x14ac:dyDescent="0.25">
      <c r="A195" s="112" t="s">
        <v>139</v>
      </c>
      <c r="B195" s="22"/>
      <c r="C195" s="62"/>
      <c r="D195" s="22"/>
      <c r="E195" s="62"/>
      <c r="F195" s="22"/>
      <c r="G195" s="62"/>
      <c r="H195" s="22"/>
      <c r="I195" s="62"/>
    </row>
    <row r="196" spans="1:10" ht="38.4" customHeight="1" x14ac:dyDescent="0.25">
      <c r="A196" s="131" t="s">
        <v>140</v>
      </c>
      <c r="B196" s="16"/>
      <c r="C196" s="62"/>
      <c r="D196" s="16"/>
      <c r="E196" s="62"/>
      <c r="F196" s="16"/>
      <c r="G196" s="62"/>
      <c r="H196" s="16"/>
      <c r="I196" s="62"/>
    </row>
    <row r="197" spans="1:10" ht="38.4" customHeight="1" thickBot="1" x14ac:dyDescent="0.3">
      <c r="A197" s="138" t="s">
        <v>141</v>
      </c>
      <c r="B197" s="19"/>
      <c r="C197" s="62"/>
      <c r="D197" s="19"/>
      <c r="E197" s="62"/>
      <c r="F197" s="19"/>
      <c r="G197" s="62"/>
      <c r="H197" s="19"/>
      <c r="I197" s="62"/>
    </row>
    <row r="198" spans="1:10" s="4" customFormat="1" ht="36" customHeight="1" thickTop="1" x14ac:dyDescent="0.25">
      <c r="A198" s="139" t="s">
        <v>142</v>
      </c>
      <c r="B198" s="23">
        <f>SUM(B193:B197)</f>
        <v>0</v>
      </c>
      <c r="C198" s="62"/>
      <c r="D198" s="23">
        <f>SUM(D193:D197)</f>
        <v>0</v>
      </c>
      <c r="E198" s="62"/>
      <c r="F198" s="23">
        <f>SUM(F193:F197)</f>
        <v>0</v>
      </c>
      <c r="G198" s="62"/>
      <c r="H198" s="23">
        <f>SUM(H193:H197)</f>
        <v>0</v>
      </c>
      <c r="I198" s="62"/>
      <c r="J198" s="280"/>
    </row>
    <row r="199" spans="1:10" s="4" customFormat="1" ht="36" customHeight="1" x14ac:dyDescent="0.25">
      <c r="A199" s="140" t="s">
        <v>143</v>
      </c>
      <c r="B199" s="16">
        <f>'År 2021'!B200</f>
        <v>0</v>
      </c>
      <c r="C199" s="62"/>
      <c r="D199" s="16">
        <f>'År 2021'!D200</f>
        <v>0</v>
      </c>
      <c r="E199" s="62"/>
      <c r="F199" s="16">
        <f>'År 2021'!F200</f>
        <v>0</v>
      </c>
      <c r="G199" s="62"/>
      <c r="H199" s="16">
        <f>'År 2021'!H200</f>
        <v>0</v>
      </c>
      <c r="I199" s="62"/>
      <c r="J199" s="280"/>
    </row>
    <row r="200" spans="1:10" s="4" customFormat="1" ht="36" customHeight="1" x14ac:dyDescent="0.25">
      <c r="A200" s="140" t="s">
        <v>144</v>
      </c>
      <c r="B200" s="23">
        <f>SUM(B198:B199)</f>
        <v>0</v>
      </c>
      <c r="C200" s="62"/>
      <c r="D200" s="23">
        <f>SUM(D198:D199)</f>
        <v>0</v>
      </c>
      <c r="E200" s="62"/>
      <c r="F200" s="23">
        <f>SUM(F198:F199)</f>
        <v>0</v>
      </c>
      <c r="G200" s="62"/>
      <c r="H200" s="23">
        <f>SUM(H198:H199)</f>
        <v>0</v>
      </c>
      <c r="I200" s="62"/>
      <c r="J200" s="280"/>
    </row>
    <row r="201" spans="1:10" ht="63.6" customHeight="1" x14ac:dyDescent="0.25">
      <c r="A201" s="94" t="s">
        <v>145</v>
      </c>
      <c r="B201" s="272"/>
      <c r="C201" s="62"/>
      <c r="D201" s="272"/>
      <c r="E201" s="62"/>
      <c r="F201" s="272"/>
      <c r="G201" s="62"/>
      <c r="H201" s="272"/>
      <c r="I201" s="62"/>
    </row>
    <row r="202" spans="1:10" ht="35.4" customHeight="1" x14ac:dyDescent="0.25">
      <c r="A202" s="112" t="s">
        <v>146</v>
      </c>
      <c r="B202" s="16"/>
      <c r="C202" s="62"/>
      <c r="D202" s="16"/>
      <c r="E202" s="62"/>
      <c r="F202" s="16"/>
      <c r="G202" s="62"/>
      <c r="H202" s="16"/>
      <c r="I202" s="62"/>
    </row>
    <row r="203" spans="1:10" ht="35.4" customHeight="1" x14ac:dyDescent="0.25">
      <c r="A203" s="112" t="s">
        <v>147</v>
      </c>
      <c r="B203" s="16"/>
      <c r="C203" s="62"/>
      <c r="D203" s="16"/>
      <c r="E203" s="62"/>
      <c r="F203" s="16"/>
      <c r="G203" s="62"/>
      <c r="H203" s="16"/>
      <c r="I203" s="62"/>
    </row>
    <row r="204" spans="1:10" ht="39.6" customHeight="1" x14ac:dyDescent="0.25">
      <c r="A204" s="112" t="s">
        <v>148</v>
      </c>
      <c r="B204" s="16"/>
      <c r="C204" s="62"/>
      <c r="D204" s="16"/>
      <c r="E204" s="62"/>
      <c r="F204" s="16"/>
      <c r="G204" s="62"/>
      <c r="H204" s="16"/>
      <c r="I204" s="62"/>
    </row>
    <row r="205" spans="1:10" ht="39.6" customHeight="1" x14ac:dyDescent="0.25">
      <c r="A205" s="113" t="s">
        <v>149</v>
      </c>
      <c r="B205" s="16"/>
      <c r="C205" s="62"/>
      <c r="D205" s="16"/>
      <c r="E205" s="62"/>
      <c r="F205" s="16"/>
      <c r="G205" s="62"/>
      <c r="H205" s="16"/>
      <c r="I205" s="62"/>
    </row>
    <row r="206" spans="1:10" ht="39.6" customHeight="1" thickBot="1" x14ac:dyDescent="0.3">
      <c r="A206" s="143" t="s">
        <v>141</v>
      </c>
      <c r="B206" s="19"/>
      <c r="C206" s="62"/>
      <c r="D206" s="19"/>
      <c r="E206" s="62"/>
      <c r="F206" s="19"/>
      <c r="G206" s="62"/>
      <c r="H206" s="19"/>
      <c r="I206" s="62"/>
    </row>
    <row r="207" spans="1:10" ht="35.4" customHeight="1" thickTop="1" x14ac:dyDescent="0.25">
      <c r="A207" s="142" t="s">
        <v>150</v>
      </c>
      <c r="B207" s="23">
        <f>SUM(B202:B206)</f>
        <v>0</v>
      </c>
      <c r="C207" s="62"/>
      <c r="D207" s="23">
        <f>SUM(D202:D206)</f>
        <v>0</v>
      </c>
      <c r="E207" s="62"/>
      <c r="F207" s="23">
        <f>SUM(F202:F206)</f>
        <v>0</v>
      </c>
      <c r="G207" s="62"/>
      <c r="H207" s="23">
        <f>SUM(H202:H206)</f>
        <v>0</v>
      </c>
      <c r="I207" s="62"/>
    </row>
    <row r="208" spans="1:10" ht="35.4" customHeight="1" x14ac:dyDescent="0.25">
      <c r="A208" s="140" t="s">
        <v>143</v>
      </c>
      <c r="B208" s="16">
        <f>'År 2021'!B209</f>
        <v>0</v>
      </c>
      <c r="C208" s="62"/>
      <c r="D208" s="16">
        <f>'År 2021'!D209</f>
        <v>0</v>
      </c>
      <c r="E208" s="62"/>
      <c r="F208" s="16">
        <f>'År 2021'!F209</f>
        <v>0</v>
      </c>
      <c r="G208" s="62"/>
      <c r="H208" s="16">
        <f>'År 2021'!H209</f>
        <v>0</v>
      </c>
      <c r="I208" s="62"/>
    </row>
    <row r="209" spans="1:9" ht="35.4" customHeight="1" x14ac:dyDescent="0.25">
      <c r="A209" s="140" t="s">
        <v>151</v>
      </c>
      <c r="B209" s="23">
        <f>SUM(B207:B208)</f>
        <v>0</v>
      </c>
      <c r="C209" s="62"/>
      <c r="D209" s="23">
        <f>SUM(D207:D208)</f>
        <v>0</v>
      </c>
      <c r="E209" s="62"/>
      <c r="F209" s="23">
        <f>SUM(F207:F208)</f>
        <v>0</v>
      </c>
      <c r="G209" s="62"/>
      <c r="H209" s="23">
        <f>SUM(H207:H208)</f>
        <v>0</v>
      </c>
      <c r="I209" s="62"/>
    </row>
    <row r="210" spans="1:9" ht="57.6" customHeight="1" x14ac:dyDescent="0.25">
      <c r="A210" s="95" t="s">
        <v>152</v>
      </c>
      <c r="B210" s="208"/>
      <c r="C210" s="62"/>
      <c r="D210" s="208"/>
      <c r="E210" s="62"/>
      <c r="F210" s="208"/>
      <c r="G210" s="62"/>
      <c r="H210" s="208"/>
      <c r="I210" s="62"/>
    </row>
    <row r="211" spans="1:9" ht="36" customHeight="1" x14ac:dyDescent="0.25">
      <c r="A211" s="112" t="s">
        <v>153</v>
      </c>
      <c r="B211" s="16"/>
      <c r="C211" s="63"/>
      <c r="D211" s="16"/>
      <c r="E211" s="63"/>
      <c r="F211" s="16"/>
      <c r="G211" s="63"/>
      <c r="H211" s="16"/>
      <c r="I211" s="63"/>
    </row>
    <row r="212" spans="1:9" ht="36" customHeight="1" thickBot="1" x14ac:dyDescent="0.3">
      <c r="A212" s="141" t="s">
        <v>154</v>
      </c>
      <c r="B212" s="19"/>
      <c r="C212" s="63"/>
      <c r="D212" s="19"/>
      <c r="E212" s="63"/>
      <c r="F212" s="19"/>
      <c r="G212" s="63"/>
      <c r="H212" s="19"/>
      <c r="I212" s="63"/>
    </row>
    <row r="213" spans="1:9" ht="36" customHeight="1" thickTop="1" x14ac:dyDescent="0.25">
      <c r="A213" s="139" t="s">
        <v>155</v>
      </c>
      <c r="B213" s="23">
        <f>SUM(B211:B212)</f>
        <v>0</v>
      </c>
      <c r="C213" s="63"/>
      <c r="D213" s="23">
        <f>SUM(D211:D212)</f>
        <v>0</v>
      </c>
      <c r="E213" s="63"/>
      <c r="F213" s="23">
        <f>SUM(F211:F212)</f>
        <v>0</v>
      </c>
      <c r="G213" s="63"/>
      <c r="H213" s="23">
        <f>SUM(H211:H212)</f>
        <v>0</v>
      </c>
      <c r="I213" s="63"/>
    </row>
    <row r="214" spans="1:9" ht="33" customHeight="1" x14ac:dyDescent="0.25">
      <c r="A214" s="140" t="s">
        <v>143</v>
      </c>
      <c r="B214" s="16">
        <f>'År 2021'!B215</f>
        <v>0</v>
      </c>
      <c r="C214" s="63"/>
      <c r="D214" s="16">
        <f>'År 2021'!D215</f>
        <v>0</v>
      </c>
      <c r="E214" s="63"/>
      <c r="F214" s="16">
        <f>'År 2021'!F215</f>
        <v>0</v>
      </c>
      <c r="G214" s="63"/>
      <c r="H214" s="16">
        <f>'År 2021'!H215</f>
        <v>0</v>
      </c>
      <c r="I214" s="63"/>
    </row>
    <row r="215" spans="1:9" ht="38.4" customHeight="1" x14ac:dyDescent="0.25">
      <c r="A215" s="140" t="s">
        <v>156</v>
      </c>
      <c r="B215" s="23">
        <f>SUM(B213:B214)</f>
        <v>0</v>
      </c>
      <c r="C215" s="63"/>
      <c r="D215" s="23">
        <f>SUM(D213:D214)</f>
        <v>0</v>
      </c>
      <c r="E215" s="63"/>
      <c r="F215" s="23">
        <f>SUM(F213:F214)</f>
        <v>0</v>
      </c>
      <c r="G215" s="63"/>
      <c r="H215" s="23">
        <f>SUM(H213:H214)</f>
        <v>0</v>
      </c>
      <c r="I215" s="63"/>
    </row>
    <row r="216" spans="1:9" ht="53.4" customHeight="1" x14ac:dyDescent="0.25">
      <c r="A216" s="115" t="s">
        <v>157</v>
      </c>
      <c r="B216"/>
      <c r="C216" s="285"/>
      <c r="D216" s="286"/>
      <c r="E216" s="285"/>
      <c r="F216" s="286"/>
      <c r="G216" s="285"/>
      <c r="H216" s="286"/>
      <c r="I216" s="285"/>
    </row>
    <row r="217" spans="1:9" ht="39" customHeight="1" x14ac:dyDescent="0.25">
      <c r="A217" s="145" t="s">
        <v>158</v>
      </c>
      <c r="B217" s="59">
        <f>B179</f>
        <v>0</v>
      </c>
      <c r="C217" s="261"/>
      <c r="D217" s="59">
        <f>D179</f>
        <v>0</v>
      </c>
      <c r="E217" s="49"/>
      <c r="F217" s="59">
        <f>F179</f>
        <v>0</v>
      </c>
      <c r="G217" s="64"/>
      <c r="H217" s="59">
        <f>H179</f>
        <v>0</v>
      </c>
      <c r="I217" s="64"/>
    </row>
    <row r="218" spans="1:9" ht="39" customHeight="1" x14ac:dyDescent="0.25">
      <c r="A218" s="145" t="s">
        <v>159</v>
      </c>
      <c r="B218" s="59">
        <f>B180</f>
        <v>0</v>
      </c>
      <c r="C218" s="261"/>
      <c r="D218" s="59">
        <f>D180</f>
        <v>0</v>
      </c>
      <c r="E218" s="49"/>
      <c r="F218" s="59">
        <f>F180</f>
        <v>0</v>
      </c>
      <c r="G218" s="64"/>
      <c r="H218" s="59">
        <f>H180</f>
        <v>0</v>
      </c>
      <c r="I218" s="64"/>
    </row>
    <row r="219" spans="1:9" ht="39" customHeight="1" x14ac:dyDescent="0.25">
      <c r="A219" s="145" t="s">
        <v>160</v>
      </c>
      <c r="B219" s="59">
        <f>B182+B183+B184+B185</f>
        <v>0</v>
      </c>
      <c r="C219" s="261"/>
      <c r="D219" s="59">
        <f>D182+D183+D184+D185</f>
        <v>0</v>
      </c>
      <c r="E219" s="49"/>
      <c r="F219" s="59">
        <f>F182+F183+F184+F185</f>
        <v>0</v>
      </c>
      <c r="G219" s="64"/>
      <c r="H219" s="59">
        <f>H182+H183+H184+H185</f>
        <v>0</v>
      </c>
      <c r="I219" s="64"/>
    </row>
    <row r="220" spans="1:9" ht="39" customHeight="1" x14ac:dyDescent="0.25">
      <c r="A220" s="146" t="s">
        <v>130</v>
      </c>
      <c r="B220" s="59">
        <f>B186</f>
        <v>0</v>
      </c>
      <c r="C220" s="261"/>
      <c r="D220" s="59">
        <f>D186</f>
        <v>0</v>
      </c>
      <c r="E220" s="49"/>
      <c r="F220" s="59">
        <f>F186</f>
        <v>0</v>
      </c>
      <c r="G220" s="64"/>
      <c r="H220" s="59">
        <f>H186</f>
        <v>0</v>
      </c>
      <c r="I220" s="64"/>
    </row>
    <row r="221" spans="1:9" ht="39" customHeight="1" x14ac:dyDescent="0.25">
      <c r="A221" s="147" t="s">
        <v>144</v>
      </c>
      <c r="B221" s="59">
        <f>B200</f>
        <v>0</v>
      </c>
      <c r="C221" s="261"/>
      <c r="D221" s="59">
        <f>D200</f>
        <v>0</v>
      </c>
      <c r="E221" s="49"/>
      <c r="F221" s="59">
        <f>F200</f>
        <v>0</v>
      </c>
      <c r="G221" s="64"/>
      <c r="H221" s="59">
        <f>H200</f>
        <v>0</v>
      </c>
      <c r="I221" s="64"/>
    </row>
    <row r="222" spans="1:9" ht="39" customHeight="1" x14ac:dyDescent="0.25">
      <c r="A222" s="145" t="s">
        <v>151</v>
      </c>
      <c r="B222" s="59">
        <f>B209</f>
        <v>0</v>
      </c>
      <c r="C222" s="261"/>
      <c r="D222" s="59">
        <f>D209</f>
        <v>0</v>
      </c>
      <c r="E222" s="49"/>
      <c r="F222" s="59">
        <f>F209</f>
        <v>0</v>
      </c>
      <c r="G222" s="64"/>
      <c r="H222" s="59">
        <f>H209</f>
        <v>0</v>
      </c>
      <c r="I222" s="64"/>
    </row>
    <row r="223" spans="1:9" ht="39" customHeight="1" thickBot="1" x14ac:dyDescent="0.3">
      <c r="A223" s="148" t="s">
        <v>161</v>
      </c>
      <c r="B223" s="60">
        <f>B215</f>
        <v>0</v>
      </c>
      <c r="C223"/>
      <c r="D223" s="60">
        <f>D215</f>
        <v>0</v>
      </c>
      <c r="E223" s="49"/>
      <c r="F223" s="60">
        <f>F215</f>
        <v>0</v>
      </c>
      <c r="G223" s="64"/>
      <c r="H223" s="60">
        <f>H215</f>
        <v>0</v>
      </c>
      <c r="I223" s="64"/>
    </row>
    <row r="224" spans="1:9" ht="46.2" customHeight="1" thickTop="1" x14ac:dyDescent="0.25">
      <c r="A224" s="284" t="s">
        <v>450</v>
      </c>
      <c r="B224" s="157">
        <f>SUM(B217:B223)</f>
        <v>0</v>
      </c>
      <c r="C224" s="68"/>
      <c r="D224" s="157">
        <f>SUM(D217:D223)</f>
        <v>0</v>
      </c>
      <c r="E224" s="49"/>
      <c r="F224" s="157">
        <f>SUM(F217:F223)</f>
        <v>0</v>
      </c>
      <c r="G224" s="64"/>
      <c r="H224" s="157">
        <f>SUM(H217:H223)</f>
        <v>0</v>
      </c>
      <c r="I224" s="64"/>
    </row>
    <row r="225" spans="1:17" ht="92.4" customHeight="1" x14ac:dyDescent="0.25">
      <c r="A225" s="283" t="s">
        <v>451</v>
      </c>
      <c r="B225"/>
      <c r="C225"/>
      <c r="D225"/>
      <c r="E225"/>
      <c r="F225"/>
      <c r="G225"/>
      <c r="H225"/>
      <c r="I225" s="64"/>
    </row>
    <row r="226" spans="1:17" ht="32.4" customHeight="1" x14ac:dyDescent="0.25">
      <c r="A226" s="149" t="s">
        <v>163</v>
      </c>
      <c r="B226" s="201"/>
      <c r="C226" s="261"/>
      <c r="D226" s="49"/>
      <c r="E226" s="49"/>
      <c r="F226" s="44"/>
      <c r="G226" s="64"/>
      <c r="I226" s="64"/>
    </row>
    <row r="227" spans="1:17" ht="32.4" customHeight="1" x14ac:dyDescent="0.25">
      <c r="A227" s="150" t="s">
        <v>164</v>
      </c>
      <c r="B227" s="201"/>
      <c r="C227" s="261"/>
      <c r="D227" s="49"/>
      <c r="E227" s="49"/>
      <c r="F227" s="44"/>
      <c r="G227" s="64"/>
      <c r="I227" s="64"/>
    </row>
    <row r="228" spans="1:17" ht="32.4" customHeight="1" x14ac:dyDescent="0.25">
      <c r="A228" s="149" t="s">
        <v>165</v>
      </c>
      <c r="B228" s="201"/>
      <c r="C228" s="262"/>
      <c r="D228" s="49"/>
      <c r="E228" s="49"/>
      <c r="F228" s="44"/>
      <c r="G228" s="64"/>
      <c r="I228" s="64"/>
    </row>
    <row r="229" spans="1:17" s="1" customFormat="1" ht="43.2" customHeight="1" thickBot="1" x14ac:dyDescent="0.3">
      <c r="A229" s="151" t="s">
        <v>166</v>
      </c>
      <c r="B229" s="202">
        <f>B226-(SUM(B227:B228))</f>
        <v>0</v>
      </c>
      <c r="C229" s="153"/>
      <c r="D229" s="65"/>
      <c r="E229" s="65"/>
      <c r="F229" s="44"/>
      <c r="G229" s="66"/>
      <c r="H229" s="44"/>
      <c r="I229" s="66"/>
      <c r="J229" s="280"/>
      <c r="K229" s="3"/>
      <c r="L229" s="3"/>
      <c r="M229" s="3"/>
      <c r="N229" s="3"/>
      <c r="O229" s="3"/>
      <c r="P229" s="3"/>
      <c r="Q229" s="3"/>
    </row>
    <row r="230" spans="1:17" s="1" customFormat="1" ht="45.6" customHeight="1" thickTop="1" thickBot="1" x14ac:dyDescent="0.3">
      <c r="A230" s="152" t="s">
        <v>167</v>
      </c>
      <c r="B230" s="161">
        <f>ROUNDDOWN(B224-B229,2)</f>
        <v>0</v>
      </c>
      <c r="C230" s="162" t="str">
        <f>IF((B230)=0,"",IF((B230)&lt;&gt;0,"Kontrollera siffrorna!"))</f>
        <v/>
      </c>
      <c r="D230" s="65"/>
      <c r="E230"/>
      <c r="F230" s="44"/>
      <c r="G230" s="66"/>
      <c r="H230" s="44"/>
      <c r="I230" s="66"/>
      <c r="J230" s="280"/>
      <c r="K230" s="3"/>
      <c r="L230" s="3"/>
      <c r="M230" s="3"/>
      <c r="N230" s="3"/>
      <c r="O230" s="3"/>
      <c r="P230" s="3"/>
      <c r="Q230" s="3"/>
    </row>
    <row r="231" spans="1:17" s="1" customFormat="1" ht="30.6" customHeight="1" thickTop="1" x14ac:dyDescent="0.25">
      <c r="A231" s="149" t="s">
        <v>168</v>
      </c>
      <c r="B231" s="201">
        <f>'År 2021'!B226</f>
        <v>0</v>
      </c>
      <c r="C231" s="261"/>
      <c r="D231" s="49"/>
      <c r="E231" s="49"/>
      <c r="F231" s="44"/>
      <c r="G231" s="64"/>
      <c r="H231" s="44"/>
      <c r="I231" s="64"/>
      <c r="J231" s="280"/>
      <c r="K231" s="3"/>
      <c r="L231" s="3"/>
      <c r="M231" s="3"/>
      <c r="N231" s="3"/>
      <c r="O231" s="3"/>
      <c r="P231" s="3"/>
      <c r="Q231" s="3"/>
    </row>
    <row r="232" spans="1:17" s="1" customFormat="1" ht="30.6" customHeight="1" x14ac:dyDescent="0.25">
      <c r="A232" s="149" t="s">
        <v>169</v>
      </c>
      <c r="B232" s="201">
        <f>'År 2021'!B227</f>
        <v>0</v>
      </c>
      <c r="C232" s="261"/>
      <c r="D232" s="49"/>
      <c r="E232" s="49"/>
      <c r="F232" s="44"/>
      <c r="G232" s="64"/>
      <c r="H232" s="44"/>
      <c r="I232" s="64"/>
      <c r="J232" s="280"/>
      <c r="K232" s="3"/>
      <c r="L232" s="3"/>
      <c r="M232" s="3"/>
      <c r="N232" s="3"/>
      <c r="O232" s="3"/>
      <c r="P232" s="3"/>
      <c r="Q232" s="3"/>
    </row>
    <row r="233" spans="1:17" s="1" customFormat="1" ht="30.6" customHeight="1" x14ac:dyDescent="0.25">
      <c r="A233" s="149" t="s">
        <v>170</v>
      </c>
      <c r="B233" s="201">
        <f>'År 2021'!B228</f>
        <v>0</v>
      </c>
      <c r="C233" s="261"/>
      <c r="D233" s="49"/>
      <c r="E233" s="49"/>
      <c r="F233" s="44"/>
      <c r="G233" s="64"/>
      <c r="H233" s="44"/>
      <c r="I233" s="64"/>
      <c r="J233" s="280"/>
      <c r="K233" s="3"/>
      <c r="L233" s="3"/>
      <c r="M233" s="3"/>
      <c r="N233" s="3"/>
      <c r="O233" s="3"/>
      <c r="P233" s="3"/>
      <c r="Q233" s="3"/>
    </row>
    <row r="234" spans="1:17" s="1" customFormat="1" ht="45" customHeight="1" x14ac:dyDescent="0.25">
      <c r="A234" s="163" t="s">
        <v>171</v>
      </c>
      <c r="B234" s="203">
        <f>B231-(SUM(B232:B233))</f>
        <v>0</v>
      </c>
      <c r="C234"/>
      <c r="D234" s="49"/>
      <c r="E234" s="49"/>
      <c r="F234" s="44"/>
      <c r="G234" s="64"/>
      <c r="H234" s="44"/>
      <c r="I234" s="64"/>
      <c r="J234" s="280"/>
      <c r="K234" s="3"/>
      <c r="L234" s="3"/>
      <c r="M234" s="3"/>
      <c r="N234" s="3"/>
      <c r="O234" s="3"/>
      <c r="P234" s="3"/>
      <c r="Q234" s="3"/>
    </row>
    <row r="235" spans="1:17" s="1" customFormat="1" ht="65.400000000000006" customHeight="1" x14ac:dyDescent="0.25">
      <c r="A235" s="116" t="s">
        <v>172</v>
      </c>
      <c r="B235" s="14"/>
      <c r="C235" s="44"/>
      <c r="D235" s="44"/>
      <c r="E235" s="44"/>
      <c r="F235" s="44"/>
      <c r="G235" s="44"/>
      <c r="H235" s="44"/>
      <c r="I235" s="44"/>
      <c r="J235" s="280"/>
      <c r="K235" s="3"/>
      <c r="L235" s="3"/>
      <c r="M235" s="3"/>
      <c r="N235" s="3"/>
      <c r="O235" s="3"/>
      <c r="P235" s="3"/>
      <c r="Q235" s="3"/>
    </row>
    <row r="236" spans="1:17" s="1" customFormat="1" ht="25.05" customHeight="1" x14ac:dyDescent="0.25">
      <c r="A236" s="117" t="s">
        <v>173</v>
      </c>
      <c r="B236" s="71"/>
      <c r="C236" s="67"/>
      <c r="D236" s="273"/>
      <c r="E236" s="44"/>
      <c r="F236" s="273"/>
      <c r="G236" s="44"/>
      <c r="H236" s="273"/>
      <c r="I236" s="44"/>
      <c r="J236" s="280"/>
      <c r="K236" s="3"/>
      <c r="L236" s="3"/>
      <c r="M236" s="3"/>
      <c r="N236" s="3"/>
      <c r="O236" s="3"/>
      <c r="P236" s="3"/>
      <c r="Q236" s="3"/>
    </row>
    <row r="237" spans="1:17" s="1" customFormat="1" ht="25.05" customHeight="1" x14ac:dyDescent="0.25">
      <c r="A237" s="96" t="s">
        <v>174</v>
      </c>
      <c r="B237" s="72"/>
      <c r="C237" s="67"/>
      <c r="D237" s="209"/>
      <c r="E237" s="44"/>
      <c r="F237" s="209"/>
      <c r="G237" s="44"/>
      <c r="H237" s="209"/>
      <c r="I237" s="44"/>
      <c r="J237" s="280"/>
      <c r="K237" s="3"/>
      <c r="L237" s="3"/>
      <c r="M237" s="3"/>
      <c r="N237" s="3"/>
      <c r="O237" s="3"/>
      <c r="P237" s="3"/>
      <c r="Q237" s="3"/>
    </row>
    <row r="238" spans="1:17" s="1" customFormat="1" ht="25.05" customHeight="1" x14ac:dyDescent="0.25">
      <c r="A238" s="97" t="s">
        <v>175</v>
      </c>
      <c r="B238" s="72"/>
      <c r="C238" s="67"/>
      <c r="D238" s="209"/>
      <c r="E238" s="44"/>
      <c r="F238" s="209"/>
      <c r="G238" s="44"/>
      <c r="H238" s="209"/>
      <c r="I238" s="44"/>
      <c r="J238" s="280"/>
      <c r="K238" s="3"/>
      <c r="L238" s="3"/>
      <c r="M238" s="3"/>
      <c r="N238" s="3"/>
      <c r="O238" s="3"/>
      <c r="P238" s="3"/>
      <c r="Q238" s="3"/>
    </row>
    <row r="239" spans="1:17" s="1" customFormat="1" ht="25.05" customHeight="1" x14ac:dyDescent="0.25">
      <c r="A239" s="96" t="s">
        <v>176</v>
      </c>
      <c r="B239" s="72"/>
      <c r="C239" s="67"/>
      <c r="D239" s="209"/>
      <c r="E239" s="44"/>
      <c r="F239" s="209"/>
      <c r="G239" s="44"/>
      <c r="H239" s="209"/>
      <c r="I239" s="44"/>
      <c r="J239" s="280"/>
      <c r="K239" s="3"/>
      <c r="L239" s="3"/>
      <c r="M239" s="3"/>
      <c r="N239" s="3"/>
      <c r="O239" s="3"/>
      <c r="P239" s="3"/>
      <c r="Q239" s="3"/>
    </row>
    <row r="240" spans="1:17" s="1" customFormat="1" ht="25.05" customHeight="1" x14ac:dyDescent="0.25">
      <c r="A240" s="96" t="s">
        <v>177</v>
      </c>
      <c r="B240" s="72"/>
      <c r="C240" s="67"/>
      <c r="D240" s="209"/>
      <c r="E240" s="44"/>
      <c r="F240" s="209"/>
      <c r="G240" s="44"/>
      <c r="H240" s="209"/>
      <c r="I240" s="44"/>
      <c r="J240" s="280"/>
      <c r="K240" s="3"/>
      <c r="L240" s="3"/>
      <c r="M240" s="3"/>
      <c r="N240" s="3"/>
      <c r="O240" s="3"/>
      <c r="P240" s="3"/>
      <c r="Q240" s="3"/>
    </row>
    <row r="241" spans="1:17" s="1" customFormat="1" ht="25.05" customHeight="1" x14ac:dyDescent="0.25">
      <c r="A241" s="118" t="s">
        <v>178</v>
      </c>
      <c r="B241" s="73"/>
      <c r="C241" s="44"/>
      <c r="D241" s="183"/>
      <c r="E241" s="68"/>
      <c r="F241" s="183"/>
      <c r="G241" s="44"/>
      <c r="H241" s="183"/>
      <c r="I241" s="44"/>
      <c r="J241" s="280"/>
      <c r="K241" s="3"/>
      <c r="L241" s="3"/>
      <c r="M241" s="3"/>
      <c r="N241" s="3"/>
      <c r="O241" s="3"/>
      <c r="P241" s="3"/>
      <c r="Q241" s="3"/>
    </row>
    <row r="242" spans="1:17" s="1" customFormat="1" ht="25.05" customHeight="1" x14ac:dyDescent="0.25">
      <c r="A242" s="98" t="s">
        <v>179</v>
      </c>
      <c r="B242" s="74">
        <f>SUM(B237:B241)</f>
        <v>0</v>
      </c>
      <c r="C242" s="44"/>
      <c r="D242" s="210">
        <f>SUM(D237:D241)</f>
        <v>0</v>
      </c>
      <c r="E242" s="58"/>
      <c r="F242" s="210">
        <f>SUM(F237:F241)</f>
        <v>0</v>
      </c>
      <c r="G242" s="44"/>
      <c r="H242" s="210">
        <f>SUM(H237:H241)</f>
        <v>0</v>
      </c>
      <c r="I242" s="44"/>
      <c r="J242" s="280"/>
      <c r="K242" s="3"/>
      <c r="L242" s="3"/>
      <c r="M242" s="3"/>
      <c r="N242" s="3"/>
      <c r="O242" s="3"/>
      <c r="P242" s="3"/>
      <c r="Q242" s="3"/>
    </row>
    <row r="243" spans="1:17" s="58" customFormat="1" ht="25.05" customHeight="1" x14ac:dyDescent="0.25">
      <c r="A243" s="97" t="s">
        <v>180</v>
      </c>
      <c r="B243" s="75">
        <f>B25+B46+B63+B64+B65+B89+B107+B108+B123+B124+B139+B140+B154+B155+B156+B193+B202</f>
        <v>0</v>
      </c>
      <c r="C243" s="44"/>
      <c r="D243" s="211">
        <f>D25+D46+D63+D64+D65+D89+D107+D108+D123+D124+D139+D140+D154+D155+D156+D193+D202</f>
        <v>0</v>
      </c>
      <c r="F243" s="211">
        <f>F25+F46+F63+F64+F65+F89+F107+F108+F123+F124+F139+F140+F154+F155+F156+F193+F202</f>
        <v>0</v>
      </c>
      <c r="G243" s="44"/>
      <c r="H243" s="211">
        <f>H25+H46+H63+H64+H65+H89+H107+H108+H123+H124+H139+H140+H154+H155+H156+H193+H202</f>
        <v>0</v>
      </c>
      <c r="I243" s="44"/>
      <c r="J243" s="280"/>
      <c r="K243" s="3"/>
      <c r="L243" s="3"/>
      <c r="M243" s="3"/>
      <c r="N243" s="3"/>
      <c r="O243" s="3"/>
      <c r="P243" s="3"/>
      <c r="Q243" s="3"/>
    </row>
    <row r="244" spans="1:17" s="58" customFormat="1" ht="25.05" customHeight="1" x14ac:dyDescent="0.25">
      <c r="A244" s="97" t="s">
        <v>181</v>
      </c>
      <c r="B244" s="76">
        <f>-(B44+B51-B66+B87+B94+B112+B114-B194-B203-B83-B41-B43-B85+B52+B95)</f>
        <v>0</v>
      </c>
      <c r="C244" s="44"/>
      <c r="D244" s="211">
        <f>-(D44+D51-D66+D87+D94+D112+D114-D194-D203-D83-D41-D43-D85+D52+D95)</f>
        <v>0</v>
      </c>
      <c r="E244" s="44"/>
      <c r="F244" s="211">
        <f>-(F44+F51-F66+F87+F94+F112+F114-F194-F203-F83-F41-F43-F85+F52+F95)</f>
        <v>0</v>
      </c>
      <c r="G244" s="44"/>
      <c r="H244" s="211">
        <f>-(H44+H51-H66+H87+H94+H112+H114-H194-H203-H83-H41-H43-H85+H52+H95)</f>
        <v>0</v>
      </c>
      <c r="I244" s="44"/>
      <c r="J244" s="280"/>
      <c r="K244" s="3"/>
      <c r="L244" s="3"/>
      <c r="M244" s="3"/>
      <c r="N244" s="3"/>
      <c r="O244" s="3"/>
      <c r="P244" s="3"/>
      <c r="Q244" s="3"/>
    </row>
    <row r="245" spans="1:17" s="58" customFormat="1" ht="25.05" customHeight="1" x14ac:dyDescent="0.25">
      <c r="A245" s="96" t="s">
        <v>176</v>
      </c>
      <c r="B245" s="75">
        <f>B239</f>
        <v>0</v>
      </c>
      <c r="C245" s="44"/>
      <c r="D245" s="211">
        <f>D239</f>
        <v>0</v>
      </c>
      <c r="E245" s="44"/>
      <c r="F245" s="211">
        <f>F239</f>
        <v>0</v>
      </c>
      <c r="G245" s="44"/>
      <c r="H245" s="211">
        <f>H239</f>
        <v>0</v>
      </c>
      <c r="I245" s="44"/>
      <c r="J245" s="280"/>
      <c r="K245" s="3"/>
      <c r="L245" s="3"/>
      <c r="M245" s="3"/>
      <c r="N245" s="3"/>
      <c r="O245" s="3"/>
      <c r="P245" s="3"/>
      <c r="Q245" s="3"/>
    </row>
    <row r="246" spans="1:17" s="58" customFormat="1" ht="25.05" customHeight="1" x14ac:dyDescent="0.25">
      <c r="A246" s="96" t="s">
        <v>177</v>
      </c>
      <c r="B246" s="75">
        <f>B240</f>
        <v>0</v>
      </c>
      <c r="C246" s="44"/>
      <c r="D246" s="211">
        <f>D240</f>
        <v>0</v>
      </c>
      <c r="E246" s="44"/>
      <c r="F246" s="211">
        <f>F240</f>
        <v>0</v>
      </c>
      <c r="G246" s="44"/>
      <c r="H246" s="211">
        <f>H240</f>
        <v>0</v>
      </c>
      <c r="I246" s="44"/>
      <c r="J246" s="280"/>
      <c r="K246" s="3"/>
      <c r="L246" s="3"/>
      <c r="M246" s="3"/>
      <c r="N246" s="3"/>
      <c r="O246" s="3"/>
      <c r="P246" s="3"/>
      <c r="Q246" s="3"/>
    </row>
    <row r="247" spans="1:17" s="58" customFormat="1" ht="25.05" customHeight="1" x14ac:dyDescent="0.25">
      <c r="A247" s="118" t="s">
        <v>178</v>
      </c>
      <c r="B247" s="82">
        <f>-(B43+B85)</f>
        <v>0</v>
      </c>
      <c r="C247" s="44"/>
      <c r="D247" s="218">
        <f>-(D43+D85)</f>
        <v>0</v>
      </c>
      <c r="E247" s="44"/>
      <c r="F247" s="218">
        <f>-(F43+F85)</f>
        <v>0</v>
      </c>
      <c r="G247" s="44"/>
      <c r="H247" s="218">
        <f>-(H43+H85)</f>
        <v>0</v>
      </c>
      <c r="I247" s="44"/>
      <c r="J247" s="280"/>
      <c r="K247" s="3"/>
      <c r="L247" s="3"/>
      <c r="M247" s="3"/>
      <c r="N247" s="3"/>
      <c r="O247" s="3"/>
      <c r="P247" s="3"/>
      <c r="Q247" s="3"/>
    </row>
    <row r="248" spans="1:17" s="58" customFormat="1" ht="25.05" customHeight="1" x14ac:dyDescent="0.25">
      <c r="A248" s="98" t="s">
        <v>182</v>
      </c>
      <c r="B248" s="74">
        <f>SUM(B243:B247)</f>
        <v>0</v>
      </c>
      <c r="C248" s="44"/>
      <c r="D248" s="210">
        <f>SUM(D243:D247)</f>
        <v>0</v>
      </c>
      <c r="E248" s="44"/>
      <c r="F248" s="210">
        <f>SUM(F243:F247)</f>
        <v>0</v>
      </c>
      <c r="G248" s="44"/>
      <c r="H248" s="210">
        <f>SUM(H243:H247)</f>
        <v>0</v>
      </c>
      <c r="I248" s="44"/>
      <c r="J248" s="280"/>
      <c r="K248" s="3"/>
      <c r="L248" s="3"/>
      <c r="M248" s="3"/>
      <c r="N248" s="3"/>
      <c r="O248" s="3"/>
      <c r="P248" s="3"/>
      <c r="Q248" s="3"/>
    </row>
    <row r="249" spans="1:17" s="58" customFormat="1" ht="25.05" customHeight="1" x14ac:dyDescent="0.25">
      <c r="A249" s="97" t="s">
        <v>183</v>
      </c>
      <c r="B249" s="78">
        <f>ROUNDDOWN(B242-B248,2)</f>
        <v>0</v>
      </c>
      <c r="C249" s="204" t="str">
        <f>IF((B249)=0,"",IF((B249)&lt;&gt;0,"Kontrollera siffrorna!"))</f>
        <v/>
      </c>
      <c r="D249" s="218">
        <f>ROUNDDOWN(D242-D248,2)</f>
        <v>0</v>
      </c>
      <c r="E249" s="44"/>
      <c r="F249" s="218">
        <f>ROUNDDOWN(F242-F248,2)</f>
        <v>0</v>
      </c>
      <c r="G249" s="44"/>
      <c r="H249" s="218">
        <f>ROUNDDOWN(H242-H248,2)</f>
        <v>0</v>
      </c>
      <c r="I249" s="44"/>
      <c r="J249" s="280"/>
      <c r="K249" s="3"/>
      <c r="L249" s="3"/>
      <c r="M249" s="3"/>
      <c r="N249" s="3"/>
      <c r="O249" s="3"/>
      <c r="P249" s="3"/>
      <c r="Q249" s="3"/>
    </row>
    <row r="250" spans="1:17" s="58" customFormat="1" ht="30.6" customHeight="1" x14ac:dyDescent="0.25">
      <c r="A250" s="117" t="s">
        <v>184</v>
      </c>
      <c r="B250" s="71"/>
      <c r="C250" s="44"/>
      <c r="D250" s="273"/>
      <c r="E250" s="44"/>
      <c r="F250" s="273"/>
      <c r="G250" s="44"/>
      <c r="H250" s="273"/>
      <c r="I250" s="44"/>
      <c r="J250" s="280"/>
      <c r="K250" s="3"/>
      <c r="L250" s="3"/>
      <c r="M250" s="3"/>
      <c r="N250" s="3"/>
      <c r="O250" s="3"/>
      <c r="P250" s="3"/>
      <c r="Q250" s="3"/>
    </row>
    <row r="251" spans="1:17" s="58" customFormat="1" ht="25.05" customHeight="1" x14ac:dyDescent="0.25">
      <c r="A251" s="96" t="s">
        <v>185</v>
      </c>
      <c r="B251" s="72"/>
      <c r="C251" s="44"/>
      <c r="D251" s="209"/>
      <c r="E251" s="44"/>
      <c r="F251" s="209"/>
      <c r="G251" s="44"/>
      <c r="H251" s="209"/>
      <c r="I251" s="44"/>
      <c r="J251" s="280"/>
      <c r="K251" s="3"/>
      <c r="L251" s="3"/>
      <c r="M251" s="3"/>
      <c r="N251" s="3"/>
      <c r="O251" s="3"/>
      <c r="P251" s="3"/>
      <c r="Q251" s="3"/>
    </row>
    <row r="252" spans="1:17" s="58" customFormat="1" ht="25.05" customHeight="1" x14ac:dyDescent="0.25">
      <c r="A252" s="97" t="s">
        <v>186</v>
      </c>
      <c r="B252" s="77">
        <f>-B239</f>
        <v>0</v>
      </c>
      <c r="C252" s="44"/>
      <c r="D252" s="212">
        <f>-D239</f>
        <v>0</v>
      </c>
      <c r="E252" s="44"/>
      <c r="F252" s="212">
        <f>-F239</f>
        <v>0</v>
      </c>
      <c r="G252" s="44"/>
      <c r="H252" s="212">
        <f>-H239</f>
        <v>0</v>
      </c>
      <c r="I252" s="44"/>
      <c r="J252" s="280"/>
      <c r="K252" s="3"/>
      <c r="L252" s="3"/>
      <c r="M252" s="3"/>
      <c r="N252" s="3"/>
      <c r="O252" s="3"/>
      <c r="P252" s="3"/>
      <c r="Q252" s="3"/>
    </row>
    <row r="253" spans="1:17" s="58" customFormat="1" ht="25.05" customHeight="1" x14ac:dyDescent="0.25">
      <c r="A253" s="97" t="s">
        <v>187</v>
      </c>
      <c r="B253" s="78">
        <f>SUM(B251:B252)</f>
        <v>0</v>
      </c>
      <c r="C253" s="44"/>
      <c r="D253" s="213">
        <f>SUM(D251:D252)</f>
        <v>0</v>
      </c>
      <c r="E253" s="44"/>
      <c r="F253" s="213">
        <f>SUM(F251:F252)</f>
        <v>0</v>
      </c>
      <c r="G253" s="44"/>
      <c r="H253" s="213">
        <f>SUM(H251:H252)</f>
        <v>0</v>
      </c>
      <c r="I253" s="44"/>
      <c r="J253" s="280"/>
      <c r="K253" s="3"/>
      <c r="L253" s="3"/>
      <c r="M253" s="3"/>
      <c r="N253" s="3"/>
      <c r="O253" s="3"/>
      <c r="P253" s="3"/>
      <c r="Q253" s="3"/>
    </row>
    <row r="254" spans="1:17" s="58" customFormat="1" ht="25.05" customHeight="1" x14ac:dyDescent="0.25">
      <c r="A254" s="96" t="s">
        <v>188</v>
      </c>
      <c r="B254" s="79">
        <f>'År 2021'!B251</f>
        <v>0</v>
      </c>
      <c r="C254" s="44"/>
      <c r="D254" s="214">
        <f>'År 2021'!D251</f>
        <v>0</v>
      </c>
      <c r="E254" s="44"/>
      <c r="F254" s="214">
        <f>'År 2021'!F251</f>
        <v>0</v>
      </c>
      <c r="G254" s="44"/>
      <c r="H254" s="214">
        <f>'År 2021'!H251</f>
        <v>0</v>
      </c>
      <c r="I254" s="44"/>
      <c r="J254" s="280"/>
      <c r="K254" s="3"/>
      <c r="L254" s="3"/>
      <c r="M254" s="3"/>
      <c r="N254" s="3"/>
      <c r="O254" s="3"/>
      <c r="P254" s="3"/>
      <c r="Q254" s="3"/>
    </row>
    <row r="255" spans="1:17" s="58" customFormat="1" ht="25.05" customHeight="1" x14ac:dyDescent="0.25">
      <c r="A255" s="98" t="s">
        <v>189</v>
      </c>
      <c r="B255" s="74">
        <f>B253-B254</f>
        <v>0</v>
      </c>
      <c r="C255" s="44"/>
      <c r="D255" s="210">
        <f>D253-D254</f>
        <v>0</v>
      </c>
      <c r="E255" s="44"/>
      <c r="F255" s="210">
        <f>F253-F254</f>
        <v>0</v>
      </c>
      <c r="G255" s="44"/>
      <c r="H255" s="210">
        <f>H253-H254</f>
        <v>0</v>
      </c>
      <c r="I255" s="44"/>
      <c r="J255" s="280"/>
      <c r="K255" s="3"/>
      <c r="L255" s="3"/>
      <c r="M255" s="3"/>
      <c r="N255" s="3"/>
      <c r="O255" s="3"/>
      <c r="P255" s="3"/>
      <c r="Q255" s="3"/>
    </row>
    <row r="256" spans="1:17" s="58" customFormat="1" ht="33" customHeight="1" x14ac:dyDescent="0.25">
      <c r="A256" s="97" t="s">
        <v>190</v>
      </c>
      <c r="B256" s="75">
        <f>B41+B83+B113-B170-B174</f>
        <v>0</v>
      </c>
      <c r="C256" s="44"/>
      <c r="D256" s="211">
        <f>D41+D83+D113-D170-D174</f>
        <v>0</v>
      </c>
      <c r="E256" s="44"/>
      <c r="F256" s="211">
        <f>F41+F83+F113-F170-F174</f>
        <v>0</v>
      </c>
      <c r="G256" s="44"/>
      <c r="H256" s="211">
        <f>H41+H83+H113-H170-H174</f>
        <v>0</v>
      </c>
      <c r="I256" s="44"/>
      <c r="J256" s="280"/>
      <c r="K256" s="3"/>
      <c r="L256" s="3"/>
      <c r="M256" s="3"/>
      <c r="N256" s="3"/>
      <c r="O256" s="3"/>
      <c r="P256" s="3"/>
      <c r="Q256" s="3"/>
    </row>
    <row r="257" spans="1:17" s="58" customFormat="1" ht="33" customHeight="1" x14ac:dyDescent="0.25">
      <c r="A257" s="97" t="s">
        <v>191</v>
      </c>
      <c r="B257" s="75">
        <f>B196</f>
        <v>0</v>
      </c>
      <c r="C257" s="44"/>
      <c r="D257" s="211">
        <f>D196</f>
        <v>0</v>
      </c>
      <c r="E257" s="44"/>
      <c r="F257" s="211">
        <f>F196</f>
        <v>0</v>
      </c>
      <c r="G257" s="44"/>
      <c r="H257" s="211">
        <f>H196</f>
        <v>0</v>
      </c>
      <c r="I257" s="44"/>
      <c r="J257" s="280"/>
      <c r="K257" s="3"/>
      <c r="L257" s="3"/>
      <c r="M257" s="3"/>
      <c r="N257" s="3"/>
      <c r="O257" s="3"/>
      <c r="P257" s="3"/>
      <c r="Q257" s="3"/>
    </row>
    <row r="258" spans="1:17" s="58" customFormat="1" ht="33" customHeight="1" x14ac:dyDescent="0.25">
      <c r="A258" s="97" t="s">
        <v>192</v>
      </c>
      <c r="B258" s="75">
        <f>B205</f>
        <v>0</v>
      </c>
      <c r="C258" s="44"/>
      <c r="D258" s="211">
        <f>D205</f>
        <v>0</v>
      </c>
      <c r="E258" s="44"/>
      <c r="F258" s="211">
        <f>F205</f>
        <v>0</v>
      </c>
      <c r="G258" s="44"/>
      <c r="H258" s="211">
        <f>H205</f>
        <v>0</v>
      </c>
      <c r="I258" s="44"/>
      <c r="J258" s="280"/>
      <c r="K258" s="3"/>
      <c r="L258" s="3"/>
      <c r="M258" s="3"/>
      <c r="N258" s="3"/>
      <c r="O258" s="3"/>
      <c r="P258" s="3"/>
      <c r="Q258" s="3"/>
    </row>
    <row r="259" spans="1:17" s="58" customFormat="1" ht="33" customHeight="1" x14ac:dyDescent="0.25">
      <c r="A259" s="97" t="s">
        <v>187</v>
      </c>
      <c r="B259" s="274">
        <f>SUM(B256:B258)</f>
        <v>0</v>
      </c>
      <c r="C259" s="44"/>
      <c r="D259" s="215">
        <f>SUM(D256:D258)</f>
        <v>0</v>
      </c>
      <c r="E259" s="44"/>
      <c r="F259" s="215">
        <f>SUM(F256:F258)</f>
        <v>0</v>
      </c>
      <c r="G259" s="44"/>
      <c r="H259" s="215">
        <f>SUM(H256:H258)</f>
        <v>0</v>
      </c>
      <c r="I259" s="44"/>
      <c r="J259" s="280"/>
      <c r="K259" s="3"/>
      <c r="L259" s="3"/>
      <c r="M259" s="3"/>
      <c r="N259" s="3"/>
      <c r="O259" s="3"/>
      <c r="P259" s="3"/>
      <c r="Q259" s="3"/>
    </row>
    <row r="260" spans="1:17" s="58" customFormat="1" ht="33" customHeight="1" x14ac:dyDescent="0.25">
      <c r="A260" s="97" t="s">
        <v>183</v>
      </c>
      <c r="B260" s="75">
        <f>ROUNDDOWN(IF(B255&gt;0,B255-B259,-B255+B259),2)</f>
        <v>0</v>
      </c>
      <c r="C260" s="205" t="str">
        <f>IF((B260)=0,"",IF((B260)&lt;&gt;0,"Kontrollera siffrorna!"))</f>
        <v/>
      </c>
      <c r="D260" s="211">
        <f>ROUNDDOWN(IF(D255&gt;0,D255-D259,-D255+D259),2)</f>
        <v>0</v>
      </c>
      <c r="E260" s="44"/>
      <c r="F260" s="211">
        <f>ROUNDDOWN(IF(F255&gt;0,F255-F259,-F255+F259),2)</f>
        <v>0</v>
      </c>
      <c r="G260" s="44"/>
      <c r="H260" s="211">
        <f>ROUNDDOWN(IF(H255&gt;0,H255-H259,-H255+H259),2)</f>
        <v>0</v>
      </c>
      <c r="I260" s="44"/>
      <c r="J260" s="280"/>
      <c r="K260" s="3"/>
      <c r="L260" s="3"/>
      <c r="M260" s="3"/>
      <c r="N260" s="3"/>
      <c r="O260" s="3"/>
      <c r="P260" s="3"/>
      <c r="Q260" s="3"/>
    </row>
    <row r="261" spans="1:17" s="58" customFormat="1" ht="25.05" customHeight="1" x14ac:dyDescent="0.25">
      <c r="A261" s="119" t="s">
        <v>193</v>
      </c>
      <c r="B261" s="80"/>
      <c r="C261" s="44"/>
      <c r="D261" s="216"/>
      <c r="E261" s="44"/>
      <c r="F261" s="216"/>
      <c r="G261" s="44"/>
      <c r="H261" s="216"/>
      <c r="I261" s="44"/>
      <c r="J261" s="280"/>
      <c r="K261" s="3"/>
      <c r="L261" s="3"/>
      <c r="M261" s="3"/>
      <c r="N261" s="3"/>
      <c r="O261" s="3"/>
      <c r="P261" s="3"/>
      <c r="Q261" s="3"/>
    </row>
    <row r="262" spans="1:17" s="58" customFormat="1" ht="31.2" customHeight="1" x14ac:dyDescent="0.25">
      <c r="A262" s="99" t="s">
        <v>194</v>
      </c>
      <c r="B262" s="81"/>
      <c r="C262" s="44"/>
      <c r="D262" s="209"/>
      <c r="E262" s="44"/>
      <c r="F262" s="209"/>
      <c r="G262" s="44"/>
      <c r="H262" s="209"/>
      <c r="I262" s="44"/>
      <c r="J262" s="280"/>
      <c r="K262" s="3"/>
      <c r="L262" s="3"/>
      <c r="M262" s="3"/>
      <c r="N262" s="3"/>
      <c r="O262" s="3"/>
      <c r="P262" s="3"/>
      <c r="Q262" s="3"/>
    </row>
    <row r="263" spans="1:17" s="58" customFormat="1" ht="31.2" customHeight="1" x14ac:dyDescent="0.25">
      <c r="A263" s="97" t="s">
        <v>195</v>
      </c>
      <c r="B263" s="79">
        <f>-B228</f>
        <v>0</v>
      </c>
      <c r="C263" s="44"/>
      <c r="D263" s="214">
        <f>-D228</f>
        <v>0</v>
      </c>
      <c r="E263" s="44"/>
      <c r="F263" s="214">
        <f>-F228</f>
        <v>0</v>
      </c>
      <c r="G263" s="44"/>
      <c r="H263" s="214">
        <f>-H228</f>
        <v>0</v>
      </c>
      <c r="I263" s="44"/>
      <c r="J263" s="280"/>
      <c r="K263" s="3"/>
      <c r="L263" s="3"/>
      <c r="M263" s="3"/>
      <c r="N263" s="3"/>
      <c r="O263" s="3"/>
      <c r="P263" s="3"/>
      <c r="Q263" s="3"/>
    </row>
    <row r="264" spans="1:17" s="58" customFormat="1" ht="31.2" customHeight="1" x14ac:dyDescent="0.25">
      <c r="A264" s="97" t="s">
        <v>187</v>
      </c>
      <c r="B264" s="78">
        <f>SUM(B262:B263)</f>
        <v>0</v>
      </c>
      <c r="C264" s="44"/>
      <c r="D264" s="213">
        <f>SUM(D262:D263)</f>
        <v>0</v>
      </c>
      <c r="E264" s="44"/>
      <c r="F264" s="213">
        <f>SUM(F262:F263)</f>
        <v>0</v>
      </c>
      <c r="G264" s="44"/>
      <c r="H264" s="213">
        <f>SUM(H262:H263)</f>
        <v>0</v>
      </c>
      <c r="I264" s="44"/>
      <c r="J264" s="280"/>
      <c r="K264" s="3"/>
      <c r="L264" s="3"/>
      <c r="M264" s="3"/>
      <c r="N264" s="3"/>
      <c r="O264" s="3"/>
      <c r="P264" s="3"/>
      <c r="Q264" s="3"/>
    </row>
    <row r="265" spans="1:17" s="58" customFormat="1" ht="31.2" customHeight="1" x14ac:dyDescent="0.25">
      <c r="A265" s="97" t="s">
        <v>196</v>
      </c>
      <c r="B265" s="81">
        <f>'År 2021'!B262</f>
        <v>0</v>
      </c>
      <c r="C265" s="44"/>
      <c r="D265" s="217">
        <f>'År 2021'!D262</f>
        <v>0</v>
      </c>
      <c r="E265" s="44"/>
      <c r="F265" s="217">
        <f>'År 2021'!F262</f>
        <v>0</v>
      </c>
      <c r="G265" s="44"/>
      <c r="H265" s="217">
        <f>'År 2021'!H262</f>
        <v>0</v>
      </c>
      <c r="I265" s="44"/>
      <c r="J265" s="280"/>
      <c r="K265" s="3"/>
      <c r="L265" s="3"/>
      <c r="M265" s="3"/>
      <c r="N265" s="3"/>
      <c r="O265" s="3"/>
      <c r="P265" s="3"/>
      <c r="Q265" s="3"/>
    </row>
    <row r="266" spans="1:17" s="58" customFormat="1" ht="31.2" customHeight="1" x14ac:dyDescent="0.25">
      <c r="A266" s="97" t="s">
        <v>197</v>
      </c>
      <c r="B266" s="73">
        <f>'År 2021'!B263</f>
        <v>0</v>
      </c>
      <c r="C266" s="44"/>
      <c r="D266" s="183">
        <f>'År 2021'!D263</f>
        <v>0</v>
      </c>
      <c r="E266" s="44"/>
      <c r="F266" s="183">
        <f>'År 2021'!F263</f>
        <v>0</v>
      </c>
      <c r="G266" s="44"/>
      <c r="H266" s="183">
        <f>'År 2021'!H263</f>
        <v>0</v>
      </c>
      <c r="I266" s="44"/>
      <c r="J266" s="280"/>
      <c r="K266" s="3"/>
      <c r="L266" s="3"/>
      <c r="M266" s="3"/>
      <c r="N266" s="3"/>
      <c r="O266" s="3"/>
      <c r="P266" s="3"/>
      <c r="Q266" s="3"/>
    </row>
    <row r="267" spans="1:17" s="58" customFormat="1" ht="31.2" customHeight="1" x14ac:dyDescent="0.25">
      <c r="A267" s="97" t="s">
        <v>187</v>
      </c>
      <c r="B267" s="82">
        <f>SUM(B265:B266)</f>
        <v>0</v>
      </c>
      <c r="C267" s="44"/>
      <c r="D267" s="218">
        <f>SUM(D265:D266)</f>
        <v>0</v>
      </c>
      <c r="E267" s="44"/>
      <c r="F267" s="218">
        <f>SUM(F265:F266)</f>
        <v>0</v>
      </c>
      <c r="G267" s="44"/>
      <c r="H267" s="218">
        <f>SUM(H265:H266)</f>
        <v>0</v>
      </c>
      <c r="I267" s="44"/>
      <c r="J267" s="280"/>
      <c r="K267" s="3"/>
      <c r="L267" s="3"/>
      <c r="M267" s="3"/>
      <c r="N267" s="3"/>
      <c r="O267" s="3"/>
      <c r="P267" s="3"/>
      <c r="Q267" s="3"/>
    </row>
    <row r="268" spans="1:17" s="58" customFormat="1" ht="25.05" customHeight="1" x14ac:dyDescent="0.25">
      <c r="A268" s="98" t="s">
        <v>198</v>
      </c>
      <c r="B268" s="74">
        <f>B264-B267</f>
        <v>0</v>
      </c>
      <c r="C268" s="44"/>
      <c r="D268" s="210">
        <f>D264-D267</f>
        <v>0</v>
      </c>
      <c r="E268" s="44"/>
      <c r="F268" s="210">
        <f>F264-F267</f>
        <v>0</v>
      </c>
      <c r="G268" s="44"/>
      <c r="H268" s="210">
        <f>H264-H267</f>
        <v>0</v>
      </c>
      <c r="I268" s="44"/>
      <c r="J268" s="280"/>
      <c r="K268" s="3"/>
      <c r="L268" s="3"/>
      <c r="M268" s="3"/>
      <c r="N268" s="3"/>
      <c r="O268" s="3"/>
      <c r="P268" s="3"/>
      <c r="Q268" s="3"/>
    </row>
    <row r="269" spans="1:17" s="58" customFormat="1" ht="25.05" customHeight="1" x14ac:dyDescent="0.25">
      <c r="A269" s="99" t="s">
        <v>199</v>
      </c>
      <c r="B269" s="78">
        <f>B47+B48-B53-B54+B90+B91-B96-B97-B129-B160-B161+B171</f>
        <v>0</v>
      </c>
      <c r="C269" s="44"/>
      <c r="D269" s="213">
        <f>D47+D48-D53-D54+D90+D91-D96-D97-D129-D160-D161+D171</f>
        <v>0</v>
      </c>
      <c r="E269" s="44"/>
      <c r="F269" s="213">
        <f>F47+F48-F53-F54+F90+F91-F96-F97-F129-F160-F161+F171</f>
        <v>0</v>
      </c>
      <c r="G269" s="44"/>
      <c r="H269" s="213">
        <f>H47+H48-H53-H54+H90+H91-H96-H97-H129-H160-H161+H171</f>
        <v>0</v>
      </c>
      <c r="I269" s="44"/>
      <c r="J269" s="280"/>
      <c r="K269" s="3"/>
      <c r="L269" s="3"/>
      <c r="M269" s="3"/>
      <c r="N269" s="3"/>
      <c r="O269" s="3"/>
      <c r="P269" s="3"/>
      <c r="Q269" s="3"/>
    </row>
    <row r="270" spans="1:17" s="58" customFormat="1" ht="25.05" customHeight="1" x14ac:dyDescent="0.25">
      <c r="A270" s="97" t="s">
        <v>200</v>
      </c>
      <c r="B270" s="75">
        <f>B195</f>
        <v>0</v>
      </c>
      <c r="C270" s="44"/>
      <c r="D270" s="211">
        <f>D195</f>
        <v>0</v>
      </c>
      <c r="E270" s="44"/>
      <c r="F270" s="211">
        <f>F195</f>
        <v>0</v>
      </c>
      <c r="G270" s="44"/>
      <c r="H270" s="211">
        <f>H195</f>
        <v>0</v>
      </c>
      <c r="I270" s="44"/>
      <c r="J270" s="280"/>
      <c r="K270" s="3"/>
      <c r="L270" s="3"/>
      <c r="M270" s="3"/>
      <c r="N270" s="3"/>
      <c r="O270" s="3"/>
      <c r="P270" s="3"/>
      <c r="Q270" s="3"/>
    </row>
    <row r="271" spans="1:17" s="58" customFormat="1" ht="25.05" customHeight="1" x14ac:dyDescent="0.25">
      <c r="A271" s="97" t="s">
        <v>201</v>
      </c>
      <c r="B271" s="82">
        <f>B204</f>
        <v>0</v>
      </c>
      <c r="C271" s="44"/>
      <c r="D271" s="218">
        <f>D204</f>
        <v>0</v>
      </c>
      <c r="E271" s="44"/>
      <c r="F271" s="218">
        <f>F204</f>
        <v>0</v>
      </c>
      <c r="G271" s="44"/>
      <c r="H271" s="218">
        <f>H204</f>
        <v>0</v>
      </c>
      <c r="I271" s="44"/>
      <c r="J271" s="280"/>
      <c r="K271" s="3"/>
      <c r="L271" s="3"/>
      <c r="M271" s="3"/>
      <c r="N271" s="3"/>
      <c r="O271" s="3"/>
      <c r="P271" s="3"/>
      <c r="Q271" s="3"/>
    </row>
    <row r="272" spans="1:17" s="58" customFormat="1" ht="25.05" customHeight="1" x14ac:dyDescent="0.25">
      <c r="A272" s="97" t="s">
        <v>187</v>
      </c>
      <c r="B272" s="78">
        <f>SUM(B269:B271)</f>
        <v>0</v>
      </c>
      <c r="C272" s="44"/>
      <c r="D272" s="213">
        <f>SUM(D269:D271)</f>
        <v>0</v>
      </c>
      <c r="E272" s="44"/>
      <c r="F272" s="213">
        <f>SUM(F269:F271)</f>
        <v>0</v>
      </c>
      <c r="G272" s="44"/>
      <c r="H272" s="213">
        <f>SUM(H269:H271)</f>
        <v>0</v>
      </c>
      <c r="I272" s="44"/>
      <c r="J272" s="280"/>
      <c r="K272" s="3"/>
      <c r="L272" s="3"/>
      <c r="M272" s="3"/>
      <c r="N272" s="3"/>
      <c r="O272" s="3"/>
      <c r="P272" s="3"/>
      <c r="Q272" s="3"/>
    </row>
    <row r="273" spans="1:17" s="58" customFormat="1" ht="25.05" customHeight="1" x14ac:dyDescent="0.25">
      <c r="A273" s="97" t="s">
        <v>183</v>
      </c>
      <c r="B273" s="75">
        <f>ROUNDDOWN(IF(B268&gt;0,B268-B272,-B268+B272),2)</f>
        <v>0</v>
      </c>
      <c r="C273" s="205" t="str">
        <f>IF((B273)=0,"",IF((B273)&lt;&gt;0,"Kontrollera siffrorna!"))</f>
        <v/>
      </c>
      <c r="D273" s="211">
        <f>ROUNDDOWN(IF(D268&gt;0,D268-D272,-D268+D272),2)</f>
        <v>0</v>
      </c>
      <c r="E273" s="44"/>
      <c r="F273" s="211">
        <f>ROUNDDOWN(IF(F268&gt;0,F268-F272,-F268+F272),2)</f>
        <v>0</v>
      </c>
      <c r="G273" s="44"/>
      <c r="H273" s="211">
        <f>ROUNDDOWN(IF(H268&gt;0,H268-H272,-H268+H272),2)</f>
        <v>0</v>
      </c>
      <c r="I273" s="44"/>
      <c r="J273" s="280"/>
      <c r="K273" s="3"/>
      <c r="L273" s="3"/>
      <c r="M273" s="3"/>
      <c r="N273" s="3"/>
      <c r="O273" s="3"/>
      <c r="P273" s="3"/>
      <c r="Q273" s="3"/>
    </row>
    <row r="274" spans="1:17" s="58" customFormat="1" ht="25.05" customHeight="1" x14ac:dyDescent="0.25">
      <c r="A274" s="120" t="s">
        <v>202</v>
      </c>
      <c r="B274" s="83"/>
      <c r="C274" s="44"/>
      <c r="D274" s="219"/>
      <c r="E274" s="44"/>
      <c r="F274" s="219"/>
      <c r="G274" s="44"/>
      <c r="H274" s="219"/>
      <c r="I274" s="44"/>
      <c r="J274" s="280"/>
      <c r="K274" s="3"/>
      <c r="L274" s="3"/>
      <c r="M274" s="3"/>
      <c r="N274" s="3"/>
      <c r="O274" s="3"/>
      <c r="P274" s="3"/>
      <c r="Q274" s="3"/>
    </row>
    <row r="275" spans="1:17" s="58" customFormat="1" ht="40.200000000000003" customHeight="1" x14ac:dyDescent="0.25">
      <c r="A275" s="97" t="s">
        <v>203</v>
      </c>
      <c r="B275" s="72"/>
      <c r="C275" s="44"/>
      <c r="D275" s="209"/>
      <c r="E275" s="44"/>
      <c r="F275" s="209"/>
      <c r="G275" s="44"/>
      <c r="H275" s="209"/>
      <c r="I275" s="44"/>
      <c r="J275" s="280"/>
      <c r="K275" s="3"/>
      <c r="L275" s="3"/>
      <c r="M275" s="3"/>
      <c r="N275" s="3"/>
      <c r="O275" s="3"/>
      <c r="P275" s="3"/>
      <c r="Q275" s="3"/>
    </row>
    <row r="276" spans="1:17" s="58" customFormat="1" ht="40.200000000000003" customHeight="1" x14ac:dyDescent="0.25">
      <c r="A276" s="97" t="s">
        <v>204</v>
      </c>
      <c r="B276" s="79">
        <f>'År 2021'!B275</f>
        <v>0</v>
      </c>
      <c r="C276" s="44"/>
      <c r="D276" s="214">
        <f>'År 2021'!D275</f>
        <v>0</v>
      </c>
      <c r="E276" s="44"/>
      <c r="F276" s="214">
        <f>'År 2021'!F275</f>
        <v>0</v>
      </c>
      <c r="G276" s="44"/>
      <c r="H276" s="214">
        <f>'År 2021'!H275</f>
        <v>0</v>
      </c>
      <c r="I276" s="44"/>
      <c r="J276" s="280"/>
      <c r="K276" s="3"/>
      <c r="L276" s="3"/>
      <c r="M276" s="3"/>
      <c r="N276" s="3"/>
      <c r="O276" s="3"/>
      <c r="P276" s="3"/>
      <c r="Q276" s="3"/>
    </row>
    <row r="277" spans="1:17" s="58" customFormat="1" ht="25.05" customHeight="1" x14ac:dyDescent="0.25">
      <c r="A277" s="98" t="s">
        <v>205</v>
      </c>
      <c r="B277" s="74">
        <f>B275-B276</f>
        <v>0</v>
      </c>
      <c r="C277" s="44"/>
      <c r="D277" s="210">
        <f>D275-D276</f>
        <v>0</v>
      </c>
      <c r="E277" s="14"/>
      <c r="F277" s="210">
        <f>F275-F276</f>
        <v>0</v>
      </c>
      <c r="G277" s="44"/>
      <c r="H277" s="210">
        <f>H275-H276</f>
        <v>0</v>
      </c>
      <c r="I277" s="44"/>
      <c r="J277" s="280"/>
      <c r="K277" s="3"/>
      <c r="L277" s="3"/>
      <c r="M277" s="3"/>
      <c r="N277" s="3"/>
      <c r="O277" s="3"/>
      <c r="P277" s="3"/>
      <c r="Q277" s="3"/>
    </row>
    <row r="278" spans="1:17" s="58" customFormat="1" ht="25.05" customHeight="1" x14ac:dyDescent="0.25">
      <c r="A278" s="198" t="s">
        <v>206</v>
      </c>
      <c r="B278" s="72">
        <f>B125-B130+B141-B145+B173</f>
        <v>0</v>
      </c>
      <c r="C278" s="44"/>
      <c r="D278" s="209">
        <f>D125-D130+D141-D145+D173</f>
        <v>0</v>
      </c>
      <c r="E278" s="14"/>
      <c r="F278" s="209">
        <f>F125-F130+F141-F145+F173</f>
        <v>0</v>
      </c>
      <c r="G278" s="44"/>
      <c r="H278" s="209">
        <f>H125-H130+H141-H145+H173</f>
        <v>0</v>
      </c>
      <c r="I278" s="44"/>
      <c r="J278" s="280"/>
      <c r="K278" s="3"/>
      <c r="L278" s="3"/>
      <c r="M278" s="3"/>
      <c r="N278" s="3"/>
      <c r="O278" s="3"/>
      <c r="P278" s="3"/>
      <c r="Q278" s="3"/>
    </row>
    <row r="279" spans="1:17" s="58" customFormat="1" ht="25.05" customHeight="1" x14ac:dyDescent="0.25">
      <c r="A279" s="100" t="s">
        <v>207</v>
      </c>
      <c r="B279" s="72"/>
      <c r="C279" s="44"/>
      <c r="D279" s="209"/>
      <c r="E279" s="20"/>
      <c r="F279" s="209"/>
      <c r="G279" s="44"/>
      <c r="H279" s="209"/>
      <c r="I279" s="44"/>
      <c r="J279" s="280"/>
      <c r="K279" s="3"/>
      <c r="L279" s="3"/>
      <c r="M279" s="3"/>
      <c r="N279" s="3"/>
      <c r="O279" s="3"/>
      <c r="P279" s="3"/>
      <c r="Q279" s="3"/>
    </row>
    <row r="280" spans="1:17" s="58" customFormat="1" ht="25.05" customHeight="1" x14ac:dyDescent="0.25">
      <c r="A280" s="100" t="s">
        <v>208</v>
      </c>
      <c r="B280" s="72"/>
      <c r="C280" s="44"/>
      <c r="D280" s="209"/>
      <c r="E280" s="14"/>
      <c r="F280" s="209"/>
      <c r="G280" s="44"/>
      <c r="H280" s="209"/>
      <c r="I280" s="44"/>
      <c r="J280" s="280"/>
      <c r="K280" s="3"/>
      <c r="L280" s="3"/>
      <c r="M280" s="3"/>
      <c r="N280" s="3"/>
      <c r="O280" s="3"/>
      <c r="P280" s="3"/>
      <c r="Q280" s="3"/>
    </row>
    <row r="281" spans="1:17" s="58" customFormat="1" ht="25.05" customHeight="1" x14ac:dyDescent="0.25">
      <c r="A281" s="100" t="s">
        <v>187</v>
      </c>
      <c r="B281" s="84">
        <f>SUM(B278:B280)</f>
        <v>0</v>
      </c>
      <c r="C281" s="44"/>
      <c r="D281" s="220">
        <f>SUM(D278:D280)</f>
        <v>0</v>
      </c>
      <c r="E281" s="20"/>
      <c r="F281" s="220">
        <f>SUM(F278:F280)</f>
        <v>0</v>
      </c>
      <c r="G281" s="44"/>
      <c r="H281" s="220">
        <f>SUM(H278:H280)</f>
        <v>0</v>
      </c>
      <c r="I281" s="44"/>
      <c r="J281" s="280"/>
      <c r="K281" s="3"/>
      <c r="L281" s="3"/>
      <c r="M281" s="3"/>
      <c r="N281" s="3"/>
      <c r="O281" s="3"/>
      <c r="P281" s="3"/>
      <c r="Q281" s="3"/>
    </row>
    <row r="282" spans="1:17" s="58" customFormat="1" ht="25.05" customHeight="1" x14ac:dyDescent="0.25">
      <c r="A282" s="99" t="s">
        <v>183</v>
      </c>
      <c r="B282" s="78">
        <f>ROUNDDOWN(B277-B281,2)</f>
        <v>0</v>
      </c>
      <c r="C282" s="205" t="str">
        <f>IF((B282)=0,"",IF((B282)&lt;&gt;0,"Kontrollera siffrorna!"))</f>
        <v/>
      </c>
      <c r="D282" s="213">
        <f>ROUNDDOWN(D277-D281,2)</f>
        <v>0</v>
      </c>
      <c r="E282" s="17"/>
      <c r="F282" s="213">
        <f>ROUNDDOWN(F277-F281,2)</f>
        <v>0</v>
      </c>
      <c r="G282" s="44"/>
      <c r="H282" s="213">
        <f>ROUNDDOWN(H277-H281,2)</f>
        <v>0</v>
      </c>
      <c r="I282" s="44"/>
      <c r="J282" s="280"/>
      <c r="K282" s="3"/>
      <c r="L282" s="3"/>
      <c r="M282" s="3"/>
      <c r="N282" s="3"/>
      <c r="O282" s="3"/>
      <c r="P282" s="3"/>
      <c r="Q282" s="3"/>
    </row>
    <row r="283" spans="1:17" s="58" customFormat="1" ht="25.05" customHeight="1" x14ac:dyDescent="0.25">
      <c r="A283" s="119" t="s">
        <v>209</v>
      </c>
      <c r="B283" s="80"/>
      <c r="C283" s="44"/>
      <c r="D283" s="216"/>
      <c r="E283" s="14"/>
      <c r="F283" s="216"/>
      <c r="G283" s="44"/>
      <c r="H283" s="216"/>
      <c r="I283" s="44"/>
      <c r="J283" s="280"/>
      <c r="K283" s="3"/>
      <c r="L283" s="3"/>
      <c r="M283" s="3"/>
      <c r="N283" s="3"/>
      <c r="O283" s="3"/>
      <c r="P283" s="3"/>
      <c r="Q283" s="3"/>
    </row>
    <row r="284" spans="1:17" s="58" customFormat="1" ht="25.05" customHeight="1" x14ac:dyDescent="0.25">
      <c r="A284" s="97" t="s">
        <v>210</v>
      </c>
      <c r="B284" s="72"/>
      <c r="C284" s="44"/>
      <c r="D284" s="209"/>
      <c r="E284" s="14"/>
      <c r="F284" s="209"/>
      <c r="G284" s="44"/>
      <c r="H284" s="209"/>
      <c r="I284" s="44"/>
      <c r="J284" s="280"/>
      <c r="K284" s="3"/>
      <c r="L284" s="3"/>
      <c r="M284" s="3"/>
      <c r="N284" s="3"/>
      <c r="O284" s="3"/>
      <c r="P284" s="3"/>
      <c r="Q284" s="3"/>
    </row>
    <row r="285" spans="1:17" s="58" customFormat="1" ht="25.05" customHeight="1" x14ac:dyDescent="0.25">
      <c r="A285" s="97" t="s">
        <v>211</v>
      </c>
      <c r="B285" s="79">
        <f>'År 2021'!B284</f>
        <v>0</v>
      </c>
      <c r="C285" s="44"/>
      <c r="D285" s="214">
        <f>'År 2021'!D284</f>
        <v>0</v>
      </c>
      <c r="E285" s="20"/>
      <c r="F285" s="214">
        <f>'År 2021'!F284</f>
        <v>0</v>
      </c>
      <c r="G285" s="44"/>
      <c r="H285" s="214">
        <f>'År 2021'!H284</f>
        <v>0</v>
      </c>
      <c r="I285" s="44"/>
      <c r="J285" s="280"/>
      <c r="K285" s="3"/>
      <c r="L285" s="3"/>
      <c r="M285" s="3"/>
      <c r="N285" s="3"/>
      <c r="O285" s="3"/>
      <c r="P285" s="3"/>
      <c r="Q285" s="3"/>
    </row>
    <row r="286" spans="1:17" s="58" customFormat="1" ht="25.05" customHeight="1" x14ac:dyDescent="0.25">
      <c r="A286" s="121" t="s">
        <v>212</v>
      </c>
      <c r="B286" s="85">
        <f>B284-B285</f>
        <v>0</v>
      </c>
      <c r="C286" s="44"/>
      <c r="D286" s="221">
        <f>D284-D285</f>
        <v>0</v>
      </c>
      <c r="F286" s="221">
        <f>F284-F285</f>
        <v>0</v>
      </c>
      <c r="G286" s="44"/>
      <c r="H286" s="221">
        <f>H284-H285</f>
        <v>0</v>
      </c>
      <c r="I286" s="44"/>
      <c r="J286" s="280"/>
      <c r="K286" s="3"/>
      <c r="L286" s="3"/>
      <c r="M286" s="3"/>
      <c r="N286" s="3"/>
      <c r="O286" s="3"/>
      <c r="P286" s="3"/>
      <c r="Q286" s="3"/>
    </row>
    <row r="287" spans="1:17" s="58" customFormat="1" ht="25.05" customHeight="1" x14ac:dyDescent="0.25">
      <c r="A287" s="97" t="s">
        <v>213</v>
      </c>
      <c r="B287" s="79"/>
      <c r="C287" s="44"/>
      <c r="D287" s="214"/>
      <c r="F287" s="214"/>
      <c r="G287" s="44"/>
      <c r="H287" s="214"/>
      <c r="I287" s="44"/>
      <c r="J287" s="280"/>
      <c r="K287" s="3"/>
      <c r="L287" s="3"/>
      <c r="M287" s="3"/>
      <c r="N287" s="3"/>
      <c r="O287" s="3"/>
      <c r="P287" s="3"/>
      <c r="Q287" s="3"/>
    </row>
    <row r="288" spans="1:17" s="58" customFormat="1" ht="25.05" customHeight="1" x14ac:dyDescent="0.25">
      <c r="A288" s="97" t="s">
        <v>183</v>
      </c>
      <c r="B288" s="86">
        <f>ROUNDDOWN(IF(B286&gt;0,B286-B287,-B286-B287),2)</f>
        <v>0</v>
      </c>
      <c r="C288" s="44"/>
      <c r="D288" s="218">
        <f>ROUNDDOWN(IF(D286&gt;0,D286-D287,-D286-D287),2)</f>
        <v>0</v>
      </c>
      <c r="F288" s="218">
        <f>ROUNDDOWN(IF(F286&gt;0,F286-F287,-F286-F287),2)</f>
        <v>0</v>
      </c>
      <c r="G288" s="44"/>
      <c r="H288" s="218">
        <f>ROUNDDOWN(IF(H286&gt;0,H286-H287,-H286-H287),2)</f>
        <v>0</v>
      </c>
      <c r="I288" s="44"/>
      <c r="J288" s="280"/>
      <c r="K288" s="3"/>
      <c r="L288" s="3"/>
      <c r="M288" s="3"/>
      <c r="N288" s="3"/>
      <c r="O288" s="3"/>
      <c r="P288" s="3"/>
      <c r="Q288" s="3"/>
    </row>
    <row r="289" spans="1:17" s="58" customFormat="1" ht="25.05" customHeight="1" x14ac:dyDescent="0.25">
      <c r="A289" s="119" t="s">
        <v>214</v>
      </c>
      <c r="B289" s="80"/>
      <c r="C289" s="44"/>
      <c r="D289" s="44"/>
      <c r="G289" s="44"/>
      <c r="H289" s="44"/>
      <c r="I289" s="44"/>
      <c r="J289" s="280"/>
      <c r="K289" s="3"/>
      <c r="L289" s="3"/>
      <c r="M289" s="3"/>
      <c r="N289" s="3"/>
      <c r="O289" s="3"/>
      <c r="P289" s="3"/>
      <c r="Q289" s="3"/>
    </row>
    <row r="290" spans="1:17" s="58" customFormat="1" ht="34.200000000000003" customHeight="1" x14ac:dyDescent="0.25">
      <c r="A290" s="101" t="s">
        <v>215</v>
      </c>
      <c r="B290" s="87">
        <f>B59+B103+B119+B135+B150+B166+B169+B199+B208+B214</f>
        <v>0</v>
      </c>
      <c r="C290" s="44"/>
      <c r="D290" s="44"/>
      <c r="G290" s="44"/>
      <c r="H290" s="44"/>
      <c r="I290" s="44"/>
      <c r="J290" s="280"/>
      <c r="K290" s="3"/>
      <c r="L290" s="3"/>
      <c r="M290" s="3"/>
      <c r="N290" s="3"/>
      <c r="O290" s="3"/>
      <c r="P290" s="3"/>
      <c r="Q290" s="3"/>
    </row>
    <row r="291" spans="1:17" s="58" customFormat="1" ht="34.200000000000003" customHeight="1" x14ac:dyDescent="0.25">
      <c r="A291" s="101" t="s">
        <v>216</v>
      </c>
      <c r="B291" s="88">
        <f>B234</f>
        <v>0</v>
      </c>
      <c r="C291" s="44"/>
      <c r="D291" s="44"/>
      <c r="G291" s="44"/>
      <c r="H291" s="44"/>
      <c r="I291" s="44"/>
      <c r="J291" s="280"/>
      <c r="K291" s="3"/>
      <c r="L291" s="3"/>
      <c r="M291" s="3"/>
      <c r="N291" s="3"/>
      <c r="O291" s="3"/>
      <c r="P291" s="3"/>
      <c r="Q291" s="3"/>
    </row>
    <row r="292" spans="1:17" s="1" customFormat="1" ht="34.200000000000003" customHeight="1" x14ac:dyDescent="0.25">
      <c r="A292" s="122" t="s">
        <v>183</v>
      </c>
      <c r="B292" s="82">
        <f>ROUNDDOWN(B290-B291,2)</f>
        <v>0</v>
      </c>
      <c r="C292" s="205" t="str">
        <f>IF((B292)=0,"",IF((B292)&lt;&gt;0,"Kontrollera siffrorna!"))</f>
        <v/>
      </c>
      <c r="D292" s="44"/>
      <c r="E292" s="58"/>
      <c r="F292" s="58"/>
      <c r="G292" s="44"/>
      <c r="H292" s="44"/>
      <c r="I292" s="44"/>
      <c r="J292" s="280"/>
      <c r="K292" s="3"/>
      <c r="L292" s="3"/>
      <c r="M292" s="3"/>
      <c r="N292" s="3"/>
      <c r="O292" s="3"/>
      <c r="P292" s="3"/>
      <c r="Q292" s="3"/>
    </row>
    <row r="293" spans="1:17" s="1" customFormat="1" ht="49.8" customHeight="1" x14ac:dyDescent="0.25">
      <c r="A293" s="47" t="s">
        <v>217</v>
      </c>
      <c r="B293" s="45"/>
      <c r="C293" s="69"/>
      <c r="D293" s="67"/>
      <c r="E293" s="44"/>
      <c r="F293" s="44"/>
      <c r="G293" s="44"/>
      <c r="H293" s="44"/>
      <c r="I293" s="44"/>
      <c r="J293" s="280"/>
      <c r="K293" s="3"/>
      <c r="L293" s="3"/>
      <c r="M293" s="3"/>
      <c r="N293" s="3"/>
      <c r="O293" s="3"/>
      <c r="P293" s="3"/>
      <c r="Q293" s="3"/>
    </row>
    <row r="294" spans="1:17" s="1" customFormat="1" ht="88.2" customHeight="1" x14ac:dyDescent="0.25">
      <c r="A294" s="90"/>
      <c r="B294"/>
      <c r="C294"/>
      <c r="D294"/>
      <c r="E294" s="44"/>
      <c r="F294" s="44"/>
      <c r="G294" s="44"/>
      <c r="H294" s="44"/>
      <c r="I294" s="44"/>
      <c r="J294" s="280"/>
      <c r="K294" s="3"/>
      <c r="L294" s="3"/>
      <c r="M294" s="3"/>
      <c r="N294" s="3"/>
      <c r="O294" s="3"/>
      <c r="P294" s="3"/>
      <c r="Q294" s="3"/>
    </row>
    <row r="295" spans="1:17" s="1" customFormat="1" x14ac:dyDescent="0.25">
      <c r="A295" s="45" t="s">
        <v>218</v>
      </c>
      <c r="B295" s="45"/>
      <c r="C295" s="69"/>
      <c r="D295" s="67"/>
      <c r="E295" s="44"/>
      <c r="F295" s="44"/>
      <c r="G295" s="44"/>
      <c r="H295" s="44"/>
      <c r="I295" s="44"/>
      <c r="J295" s="280"/>
      <c r="K295" s="3"/>
      <c r="L295" s="3"/>
      <c r="M295" s="3"/>
      <c r="N295" s="3"/>
      <c r="O295" s="3"/>
      <c r="P295" s="3"/>
      <c r="Q295" s="3"/>
    </row>
    <row r="296" spans="1:17" s="1" customFormat="1" ht="47.4" customHeight="1" x14ac:dyDescent="0.25">
      <c r="A296" s="144" t="s">
        <v>219</v>
      </c>
      <c r="B296" s="53"/>
      <c r="C296" s="58"/>
      <c r="D296" s="58"/>
      <c r="E296" s="44"/>
      <c r="F296" s="44"/>
      <c r="G296" s="44"/>
      <c r="H296" s="44"/>
      <c r="I296" s="44"/>
      <c r="J296" s="280"/>
      <c r="K296" s="3"/>
      <c r="L296" s="3"/>
      <c r="M296" s="3"/>
      <c r="N296" s="3"/>
      <c r="O296" s="3"/>
      <c r="P296" s="3"/>
      <c r="Q296" s="3"/>
    </row>
    <row r="297" spans="1:17" s="1" customFormat="1" ht="103.8" customHeight="1" x14ac:dyDescent="0.25">
      <c r="A297" s="89" t="s">
        <v>220</v>
      </c>
      <c r="B297"/>
      <c r="C297"/>
      <c r="D297"/>
      <c r="E297" s="44"/>
      <c r="F297" s="44"/>
      <c r="G297" s="44"/>
      <c r="H297" s="44"/>
      <c r="I297" s="44"/>
      <c r="J297" s="280"/>
      <c r="K297" s="3"/>
      <c r="L297" s="3"/>
      <c r="M297" s="3"/>
      <c r="N297" s="3"/>
      <c r="O297" s="3"/>
      <c r="P297" s="3"/>
      <c r="Q297" s="3"/>
    </row>
    <row r="298" spans="1:17" s="1" customFormat="1" ht="42.6" customHeight="1" x14ac:dyDescent="0.25">
      <c r="A298" s="144" t="s">
        <v>221</v>
      </c>
      <c r="B298" s="281"/>
      <c r="C298" s="281"/>
      <c r="D298" s="281"/>
      <c r="E298" s="281"/>
      <c r="F298" s="281"/>
      <c r="G298" s="281"/>
      <c r="H298" s="281"/>
      <c r="I298" s="281"/>
      <c r="J298" s="280"/>
      <c r="K298" s="3"/>
      <c r="L298" s="3"/>
      <c r="M298" s="3"/>
      <c r="N298" s="3"/>
      <c r="O298" s="3"/>
      <c r="P298" s="3"/>
      <c r="Q298" s="3"/>
    </row>
    <row r="299" spans="1:17" s="1" customFormat="1" ht="57.6" customHeight="1" x14ac:dyDescent="0.25">
      <c r="A299" s="89" t="s">
        <v>222</v>
      </c>
      <c r="B299"/>
      <c r="C299"/>
      <c r="D299"/>
      <c r="E299" s="69"/>
      <c r="F299" s="69"/>
      <c r="G299" s="44"/>
      <c r="H299" s="44"/>
      <c r="I299" s="44"/>
      <c r="J299" s="280"/>
      <c r="K299" s="3"/>
      <c r="L299" s="3"/>
      <c r="M299" s="3"/>
      <c r="N299" s="3"/>
      <c r="O299" s="3"/>
      <c r="P299" s="3"/>
      <c r="Q299" s="3"/>
    </row>
    <row r="300" spans="1:17" s="1" customFormat="1" ht="37.200000000000003" customHeight="1" x14ac:dyDescent="0.25">
      <c r="A300" s="91" t="s">
        <v>223</v>
      </c>
      <c r="B300" s="45"/>
      <c r="C300" s="69"/>
      <c r="D300" s="67"/>
      <c r="E300" s="69"/>
      <c r="F300" s="69"/>
      <c r="G300" s="44"/>
      <c r="H300" s="44"/>
      <c r="I300" s="44"/>
      <c r="J300" s="280"/>
      <c r="K300" s="3"/>
      <c r="L300" s="3"/>
      <c r="M300" s="3"/>
      <c r="N300" s="3"/>
      <c r="O300" s="3"/>
      <c r="P300" s="3"/>
      <c r="Q300" s="3"/>
    </row>
  </sheetData>
  <sheetProtection algorithmName="SHA-512" hashValue="aJItNVM/Rlmn98atRdMuxrkRE3XgSB7+pSBJmNWOAzbjQDjORf8i8l+tOcaijFrbvn02DdwSaqq+tv7N8yy4GA==" saltValue="IdSL3P/2/bcQP62Fbi4IFw==" spinCount="100000" sheet="1" objects="1" scenarios="1"/>
  <dataValidations count="30">
    <dataValidation allowBlank="1" showInputMessage="1" showErrorMessage="1" prompt="Mata in siffrorna. " sqref="B287 D287 F287 H287" xr:uid="{FB688573-6889-423F-AD34-BBEC94EA5122}"/>
    <dataValidation allowBlank="1" showInputMessage="1" showErrorMessage="1" prompt="Mata in siffrorna. Kontrollera att siffrorna också ingår i efterkalkylen." sqref="D279:D280 F279:F280 H279:H280 B279:B280" xr:uid="{90A998EA-B605-4B41-8812-671FE81A12B1}"/>
    <dataValidation allowBlank="1" showInputMessage="1" showErrorMessage="1" prompt="Kontrollera vid behov formeln. Skyddet kan öppnas med lösenordet ”ara”." sqref="B260 D260 F260 H260 B273 D273 F273 H273" xr:uid="{B96FED28-2BDF-4B09-91E9-134C99BE0C8F}"/>
    <dataValidation allowBlank="1" showInputMessage="1" showErrorMessage="1" prompt="Siffrorna matas in från bokslutet uppgjort på bolagsnivå." sqref="B237" xr:uid="{0B6FF1EC-1964-48B4-A428-ECC50DFCBE17}"/>
    <dataValidation allowBlank="1" showInputMessage="1" showErrorMessage="1" prompt="Siffrorna matas in från resultaträkningen för respektive objekt._x000a_ " sqref="F237 H237" xr:uid="{9D7BC214-D68E-4E2C-8F4A-18DBB2086B8E}"/>
    <dataValidation allowBlank="1" showInputMessage="1" showErrorMessage="1" prompt="Hyresgarantier upptas bland kortfristiga skulder, om de har bokförts bland kortfristiga. Om det i bokföringen finns långfristiga skulder, presenteras garantierna i efterkalkylen under övriga händelser som påverkar finansieringen." sqref="B227 B232 B262 D262 F262 H262" xr:uid="{52BAE67E-5B4C-4CFA-B220-1CAF5BEE5773}"/>
    <dataValidation allowBlank="1" showInputMessage="1" showErrorMessage="1" prompt="Om ofördelade dividender ingår i kortfristiga skulder, redovisas de inte som dividender som ska delas ut en andra gång._x000a_" sqref="B175 D175 F175 H175" xr:uid="{670556A4-9287-4511-A411-D629110DD0D3}"/>
    <dataValidation allowBlank="1" showInputMessage="1" showErrorMessage="1" prompt="Ange endast försäljning av bostadsrättslägenheter för nya objekt samt sådana lägenheter som säljs för första gången." sqref="B173 D173 F173 H173" xr:uid="{FF8DA692-4399-4317-9557-5925B6822BEA}"/>
    <dataValidation allowBlank="1" showInputMessage="1" showErrorMessage="1" prompt="Efterkalkylen för föregående räkenskapsperiod ”Återstoden av investeringarna och finansieringarna”. I fråga om investeringar anges i regel kostnader som täckts med extern finansiering." sqref="B169 D169 F169 H169" xr:uid="{79390F68-6770-4460-9A01-79EF458C5A71}"/>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B141 B145 B125 B130" xr:uid="{9F515F3C-A25C-4CB1-9EAD-CC10E0AEF01A}"/>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H141 D141 F141 H145 D145 F145 H125 D125 F125 H130 D130 F130" xr:uid="{43C3B9C7-0E6E-4634-8AE5-DA1643231AAB}"/>
    <dataValidation allowBlank="1" showInputMessage="1" showErrorMessage="1" prompt="Som intäkter av avsättningar redovisas det belopp som i verkligheten har ackumulerats för avsättningar i vederlag och hyror. De vederlag som samlas in för avsättningar ska presenteras i bruksvederlagskalkylen." sqref="B107 D107 F107 H107 B139 D139 F139 H139 B123 D123 F123 H123" xr:uid="{236141B9-0E8B-4E58-B805-FE4CFCB9CA0D}"/>
    <dataValidation allowBlank="1" showInputMessage="1" showErrorMessage="1" prompt="Bolagets och utjämningsgruppens kostnader har fördelats på alla objekt, så i bolagets och utjämningsgruppens beräkning presenteras inte vederlagets utjämningssumma." sqref="B99 D99 B86 D86 B147 D147" xr:uid="{41CF2BDF-209F-4FEA-8092-C052A4722B96}"/>
    <dataValidation allowBlank="1" showInputMessage="1" showErrorMessage="1" prompt="Summa, vad objektet betalar för andra objekt eller på motsvarande sätt får gottgörelse för sina egna kostnader från andra objekt. Eftersom kostnaderna presenteras med plustecken visas krediteringen med minustecken." sqref="F99 H99 F86 H86 F147 H147" xr:uid="{DB053ED3-78F0-4C12-A2C8-FB7F5C60AE9D}"/>
    <dataValidation allowBlank="1" showInputMessage="1" showErrorMessage="1" prompt="Om vederlagen för bruksvederlag II inkluderar vederlag som samlas in för avsättningar, kom då ihåg att dra av dem från bruksvederlag II och lägga till dem i avsättningar. " sqref="B63 D63 F63 H63" xr:uid="{97332713-69C5-49BA-9B16-A30E2B55EADB}"/>
    <dataValidation allowBlank="1" showInputMessage="1" showErrorMessage="1" prompt="Kalkylen stämmer inte utan rester från föregående räkenskapsperiod. Underskott matas in med minustecken och överskott med plustecken." sqref="B59 D59 F59 H59 B103 D103 F103 H103" xr:uid="{F040107F-E1D0-4DAC-891A-E58F9E935FC9}"/>
    <dataValidation allowBlank="1" showInputMessage="1" showErrorMessage="1" prompt="Korrigeringarna presenteras som ett nettobelopp med plustecken. Om kostnaderna har aktiverats i balansräkningen, anges de aktiverade kostnaderna med ett plus under summan. " sqref="D40 B40 F40 H40 D82 B82 F82 H82 D112 B112 F112 H112" xr:uid="{AD29B577-A9AE-41AD-AD92-89D50263E36D}"/>
    <dataValidation allowBlank="1" showInputMessage="1" showErrorMessage="1" prompt="Reparationskostnader + aktiverade kostnader = penningmedel som använts för reparationer. Försäljningarna visas med minustecken." sqref="D41 B41 F41 H41 D83 B83 F83 H83 D113 B113 F113 H113" xr:uid="{95DC655F-EBA4-4E37-9C03-C25D7B1837B5}"/>
    <dataValidation allowBlank="1" showInputMessage="1" showErrorMessage="1" prompt="Kostnaderna matas in med plustecken." sqref="B27 D27 F27 H27 B69 D69 F69 H69" xr:uid="{126FC450-CF00-42FF-9485-DD644D7558EB}"/>
    <dataValidation allowBlank="1" showInputMessage="1" showErrorMessage="1" prompt="ARA:s rekommendation: ARA rekommenderar att vederlag som tas ut för olika ändamål (bruksvederlag II, avsättningar) redovisas separat både i kalkylerna och i bokföringen." sqref="B19 D19 F19 H19" xr:uid="{6CA31A0C-A332-41A0-B49F-BEFAAB1579E2}"/>
    <dataValidation allowBlank="1" showInputMessage="1" showErrorMessage="1" prompt="Fyll i samfundets lägenhetsyta och räkenskapsperiodens längd (mån.)" sqref="C19 E19 G19 I19" xr:uid="{C59C104E-DE3B-4364-8C01-7AD790565FD8}"/>
    <dataValidation allowBlank="1" showInputMessage="1" showErrorMessage="1" prompt="Fyll i enhetens räkenskapsperiod från startdatumet till slutdatumet i den här rutan. T.ex. 1.1-31.12.2021." sqref="A9" xr:uid="{A217A0B1-3C44-4A90-BDDD-53F714C2C5C9}"/>
    <dataValidation allowBlank="1" showInputMessage="1" showErrorMessage="1" promptTitle="Pinta-alakohtainen vastike" prompt="Syötä huoneistoala ja tilikauden pituus. " sqref="I13" xr:uid="{968AACC1-F5CA-4BCF-9E8A-231353F3CCE4}"/>
    <dataValidation allowBlank="1" showInputMessage="1" showErrorMessage="1" promptTitle="Ruutujen kiinnitys" prompt="Ruudut ovat kiinnitetty B4-ruudusta. Ruutujen vapautus -ohjeistus löytyy ohjeista." sqref="B4" xr:uid="{28C19F84-2012-4AB7-A924-358AF9C53BC5}"/>
    <dataValidation operator="notBetween" showInputMessage="1" showErrorMessage="1" prompt="Lägg till räkenskapsperiodens längd i månader." sqref="A11" xr:uid="{F7795C0A-D980-4A5C-AD46-65C8A4CA171D}"/>
    <dataValidation allowBlank="1" showInputMessage="1" showErrorMessage="1" prompt="Täytä pinta-ala soluun E19." sqref="E144 G144 C144 I144" xr:uid="{8428F33C-EF65-4711-995C-06F5DEBC33C4}"/>
    <dataValidation allowBlank="1" showInputMessage="1" showErrorMessage="1" promptTitle="Pakollinen syöttötieto" prompt="Syötä huoneistoala ja tilikauden pituus. " sqref="G13" xr:uid="{F14A94AD-0048-4667-9645-B3B0DB9508EC}"/>
    <dataValidation allowBlank="1" showInputMessage="1" showErrorMessage="1" prompt="I bokslutet för föregående räkenskapsperiod skall också siffrorna för den finansiella ställningen i balansräkningen framgå i kalkylen " sqref="B231" xr:uid="{EBB06B42-FCAD-4C14-BA5F-6D63E1EC9842}"/>
    <dataValidation allowBlank="1" showInputMessage="1" showErrorMessage="1" promptTitle="Tarkistuslaskelmat" prompt="Syötä tarkistuslaskelman luvut, koska tarkistuslaskelmat helpottavat laskelman laatimista ja myös virheiden löytymistä. " sqref="A235" xr:uid="{68AD8AE0-7AE8-45D6-86AA-1A98B2BB24DD}"/>
    <dataValidation allowBlank="1" showInputMessage="1" showErrorMessage="1" promptTitle="Kohteiden lisääminen" prompt="Jos kopioit sarakkeen uuden kohteen esittämistä varten, huomaa muuttaa €/m2/kk -kaavassa sarakkeet vastaamaan uuttaa kohdetta. " sqref="H2" xr:uid="{01FF418A-CB35-441A-847C-AC571ACFEF3E}"/>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52A1-836E-465E-A3BF-0D73DDB7DD8A}">
  <dimension ref="A1:Q300"/>
  <sheetViews>
    <sheetView showGridLines="0" tabSelected="1" zoomScale="80" zoomScaleNormal="80" workbookViewId="0">
      <pane xSplit="1" ySplit="3" topLeftCell="B4" activePane="bottomRight" state="frozen"/>
      <selection activeCell="A20" sqref="A20"/>
      <selection pane="topRight" activeCell="A20" sqref="A20"/>
      <selection pane="bottomLeft" activeCell="A20" sqref="A20"/>
      <selection pane="bottomRight" activeCell="B3" sqref="B3"/>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80" customWidth="1"/>
    <col min="11" max="16384" width="8.7265625" style="3"/>
  </cols>
  <sheetData>
    <row r="1" spans="1:17" s="2" customFormat="1" ht="98.4" customHeight="1" thickBot="1" x14ac:dyDescent="0.3">
      <c r="A1" s="26" t="s">
        <v>0</v>
      </c>
      <c r="B1" s="14"/>
      <c r="C1" s="14"/>
      <c r="D1" s="14"/>
      <c r="E1" s="14"/>
      <c r="F1" s="14"/>
      <c r="G1" s="14"/>
      <c r="H1" s="14"/>
      <c r="I1" s="14"/>
      <c r="J1" s="280"/>
    </row>
    <row r="2" spans="1:17" ht="65.400000000000006" customHeight="1" thickBot="1" x14ac:dyDescent="0.35">
      <c r="A2" s="222" t="s">
        <v>1</v>
      </c>
      <c r="B2" s="225" t="s">
        <v>2</v>
      </c>
      <c r="C2" s="226"/>
      <c r="D2" s="227" t="s">
        <v>3</v>
      </c>
      <c r="E2" s="228"/>
      <c r="F2" s="227" t="s">
        <v>4</v>
      </c>
      <c r="G2" s="229"/>
      <c r="H2" s="230" t="s">
        <v>4</v>
      </c>
      <c r="I2" s="231"/>
      <c r="J2" s="287"/>
      <c r="Q2"/>
    </row>
    <row r="3" spans="1:17" s="269" customFormat="1" ht="56.4" customHeight="1" x14ac:dyDescent="0.25">
      <c r="A3" s="25"/>
      <c r="B3" s="267" t="str">
        <f>IF('År 2020'!B3="","",'År 2020'!B3)</f>
        <v/>
      </c>
      <c r="C3" s="252"/>
      <c r="D3" s="268" t="str">
        <f>IF('År 2020'!D3="","",'År 2020'!D3)</f>
        <v/>
      </c>
      <c r="E3" s="253"/>
      <c r="F3" s="268" t="str">
        <f>IF('År 2020'!F3="","",'År 2020'!F3)</f>
        <v/>
      </c>
      <c r="G3" s="253"/>
      <c r="H3" s="268" t="str">
        <f>IF('År 2020'!H3="","",'År 2020'!H3)</f>
        <v/>
      </c>
      <c r="I3" s="253"/>
      <c r="J3" s="287"/>
    </row>
    <row r="4" spans="1:17" ht="42" customHeight="1" x14ac:dyDescent="0.25">
      <c r="A4" s="223" t="s">
        <v>5</v>
      </c>
      <c r="B4" s="181" t="s">
        <v>6</v>
      </c>
      <c r="C4" s="180"/>
      <c r="D4" s="164" t="s">
        <v>6</v>
      </c>
      <c r="E4" s="180"/>
      <c r="F4" s="164" t="s">
        <v>6</v>
      </c>
      <c r="G4" s="180"/>
      <c r="H4" s="164" t="s">
        <v>6</v>
      </c>
      <c r="I4" s="165"/>
      <c r="J4" s="287"/>
    </row>
    <row r="5" spans="1:17" ht="33" customHeight="1" x14ac:dyDescent="0.25">
      <c r="A5" s="25"/>
      <c r="B5" s="166" t="s">
        <v>7</v>
      </c>
      <c r="C5" s="167"/>
      <c r="D5" s="166" t="s">
        <v>7</v>
      </c>
      <c r="E5" s="167"/>
      <c r="F5" s="166" t="s">
        <v>8</v>
      </c>
      <c r="G5" s="167"/>
      <c r="H5" s="166" t="s">
        <v>8</v>
      </c>
      <c r="I5" s="167"/>
      <c r="J5" s="287"/>
    </row>
    <row r="6" spans="1:17" ht="32.549999999999997" customHeight="1" x14ac:dyDescent="0.25">
      <c r="A6" s="223" t="s">
        <v>9</v>
      </c>
      <c r="B6" s="168"/>
      <c r="C6" s="169"/>
      <c r="D6" s="168"/>
      <c r="E6" s="169"/>
      <c r="F6" s="168"/>
      <c r="G6" s="169"/>
      <c r="H6" s="168"/>
      <c r="I6" s="169"/>
      <c r="J6" s="287"/>
    </row>
    <row r="7" spans="1:17" ht="31.95" customHeight="1" thickBot="1" x14ac:dyDescent="0.3">
      <c r="A7" s="25"/>
      <c r="B7" s="170" t="s">
        <v>10</v>
      </c>
      <c r="C7" s="171"/>
      <c r="D7" s="170" t="s">
        <v>10</v>
      </c>
      <c r="E7" s="171"/>
      <c r="F7" s="170" t="s">
        <v>10</v>
      </c>
      <c r="G7" s="171"/>
      <c r="H7" s="170" t="s">
        <v>10</v>
      </c>
      <c r="I7" s="171"/>
      <c r="J7" s="287"/>
    </row>
    <row r="8" spans="1:17" ht="32.549999999999997" customHeight="1" thickBot="1" x14ac:dyDescent="0.3">
      <c r="A8" s="223" t="s">
        <v>11</v>
      </c>
      <c r="B8" s="172"/>
      <c r="C8" s="173"/>
      <c r="D8" s="172"/>
      <c r="E8" s="173"/>
      <c r="F8" s="172"/>
      <c r="G8" s="173"/>
      <c r="H8" s="172"/>
      <c r="I8" s="173"/>
      <c r="J8" s="287"/>
      <c r="K8"/>
    </row>
    <row r="9" spans="1:17" ht="40.799999999999997" customHeight="1" x14ac:dyDescent="0.25">
      <c r="A9" s="233"/>
      <c r="B9" s="174" t="s">
        <v>12</v>
      </c>
      <c r="C9" s="175"/>
      <c r="D9" s="174" t="s">
        <v>12</v>
      </c>
      <c r="E9" s="175"/>
      <c r="F9" s="174" t="s">
        <v>12</v>
      </c>
      <c r="G9" s="175"/>
      <c r="H9" s="174" t="s">
        <v>12</v>
      </c>
      <c r="I9" s="175"/>
      <c r="J9" s="287"/>
    </row>
    <row r="10" spans="1:17" ht="33" customHeight="1" thickBot="1" x14ac:dyDescent="0.3">
      <c r="A10" s="224" t="s">
        <v>13</v>
      </c>
      <c r="B10" s="176" t="s">
        <v>7</v>
      </c>
      <c r="C10" s="177"/>
      <c r="D10" s="176" t="s">
        <v>7</v>
      </c>
      <c r="E10" s="177"/>
      <c r="F10" s="176" t="s">
        <v>7</v>
      </c>
      <c r="G10" s="177"/>
      <c r="H10" s="176" t="s">
        <v>7</v>
      </c>
      <c r="I10" s="177"/>
      <c r="J10" s="287"/>
    </row>
    <row r="11" spans="1:17" ht="32.549999999999997" customHeight="1" thickBot="1" x14ac:dyDescent="0.3">
      <c r="A11" s="197" t="str">
        <f>IF('År 2020'!A11="","",'År 2020'!A11)</f>
        <v/>
      </c>
      <c r="B11" s="194"/>
      <c r="C11" s="179"/>
      <c r="D11" s="178"/>
      <c r="E11" s="179"/>
      <c r="F11" s="178"/>
      <c r="G11" s="179"/>
      <c r="H11" s="178"/>
      <c r="I11" s="179"/>
      <c r="J11" s="287"/>
    </row>
    <row r="12" spans="1:17" s="4" customFormat="1" ht="91.8" customHeight="1" thickBot="1" x14ac:dyDescent="0.3">
      <c r="A12" s="186" t="s">
        <v>14</v>
      </c>
      <c r="B12" s="234" t="str">
        <f>IF(B3="","",(B3))</f>
        <v/>
      </c>
      <c r="C12" s="232" t="s">
        <v>15</v>
      </c>
      <c r="D12" s="234" t="str">
        <f>IF(D3="","",(D3))</f>
        <v/>
      </c>
      <c r="E12" s="187" t="s">
        <v>15</v>
      </c>
      <c r="F12" s="234" t="str">
        <f>IF(F3="","",(F3))</f>
        <v/>
      </c>
      <c r="G12" s="187" t="s">
        <v>16</v>
      </c>
      <c r="H12" s="234" t="str">
        <f>IF(H3="","",(H3))</f>
        <v/>
      </c>
      <c r="I12" s="187" t="s">
        <v>16</v>
      </c>
      <c r="J12" s="280"/>
    </row>
    <row r="13" spans="1:17" s="4" customFormat="1" ht="36.6" customHeight="1" thickTop="1" x14ac:dyDescent="0.25">
      <c r="A13" s="24" t="s">
        <v>17</v>
      </c>
      <c r="B13" s="40"/>
      <c r="C13" s="127" t="str">
        <f>IF(B13="","",IF(B13=0,"",(B13/B$6/$A$11)))</f>
        <v/>
      </c>
      <c r="D13" s="40"/>
      <c r="E13" s="127" t="str">
        <f>IF(D13="","",IF(D13=0,"",(D13/D$6/$A$11)))</f>
        <v/>
      </c>
      <c r="F13" s="40"/>
      <c r="G13" s="127" t="str">
        <f>IF(F13="","",IF(F13=0,"",(F13/F$6/$A$11)))</f>
        <v/>
      </c>
      <c r="H13" s="40"/>
      <c r="I13" s="127" t="str">
        <f>IF(H13="","",IF(H13=0,"",(H13/H$6/$A$11)))</f>
        <v/>
      </c>
      <c r="J13" s="280"/>
      <c r="K13" s="8"/>
      <c r="L13" s="8"/>
      <c r="M13" s="8"/>
    </row>
    <row r="14" spans="1:17" s="6" customFormat="1" ht="25.05" customHeight="1" x14ac:dyDescent="0.25">
      <c r="A14" s="92" t="s">
        <v>18</v>
      </c>
      <c r="B14" s="48">
        <f>B19+B63+B107+B123+B139+B154</f>
        <v>0</v>
      </c>
      <c r="C14" s="127" t="str">
        <f>IF(B14="","",IF(B14=0,"",(B14/B$6/$A$11)))</f>
        <v/>
      </c>
      <c r="D14" s="48">
        <f>D19+D63+D107+D123+D139+D154</f>
        <v>0</v>
      </c>
      <c r="E14" s="127" t="str">
        <f>IF(D14="","",IF(D14=0,"",(D14/D$6/$A$11)))</f>
        <v/>
      </c>
      <c r="F14" s="48">
        <f>F19+F63+F107+F123+F139+F154</f>
        <v>0</v>
      </c>
      <c r="G14" s="46" t="str">
        <f>IF(F14="","",IF(F14=0,"",(F14/F$6/$A$11)))</f>
        <v/>
      </c>
      <c r="H14" s="48">
        <f>H19+H63+H107+H123+H139+H154</f>
        <v>0</v>
      </c>
      <c r="I14" s="46" t="str">
        <f>IF(H14="","",IF(H14=0,"",(H14/H$6/$A$11)))</f>
        <v/>
      </c>
      <c r="J14" s="280"/>
    </row>
    <row r="15" spans="1:17" s="6" customFormat="1" ht="25.05" customHeight="1" x14ac:dyDescent="0.25">
      <c r="A15" s="93" t="s">
        <v>19</v>
      </c>
      <c r="B15" s="50"/>
      <c r="C15" s="281"/>
      <c r="D15" s="50"/>
      <c r="E15" s="281"/>
      <c r="F15" s="50"/>
      <c r="G15" s="281"/>
      <c r="H15" s="50"/>
      <c r="I15" s="281"/>
      <c r="J15" s="280"/>
    </row>
    <row r="16" spans="1:17" s="51" customFormat="1" ht="52.95" customHeight="1" thickBot="1" x14ac:dyDescent="0.35">
      <c r="A16" s="188" t="s">
        <v>20</v>
      </c>
      <c r="B16" s="193"/>
      <c r="C16" s="189"/>
      <c r="D16" s="193"/>
      <c r="E16" s="189"/>
      <c r="F16" s="193"/>
      <c r="G16" s="189"/>
      <c r="H16" s="193"/>
      <c r="I16" s="189"/>
      <c r="J16" s="280"/>
      <c r="K16" s="123"/>
      <c r="L16" s="123"/>
      <c r="M16" s="123"/>
    </row>
    <row r="17" spans="1:10" s="6" customFormat="1" ht="25.05" customHeight="1" thickTop="1" x14ac:dyDescent="0.25">
      <c r="A17" s="44"/>
      <c r="B17" s="52"/>
      <c r="C17" s="52"/>
      <c r="D17" s="52"/>
      <c r="E17" s="52"/>
      <c r="F17" s="52"/>
      <c r="G17" s="52"/>
      <c r="H17" s="52"/>
      <c r="I17" s="52"/>
      <c r="J17" s="288"/>
    </row>
    <row r="18" spans="1:10" s="6" customFormat="1" ht="25.05" customHeight="1" x14ac:dyDescent="0.25">
      <c r="A18" s="68" t="s">
        <v>21</v>
      </c>
      <c r="B18" s="44"/>
      <c r="C18" s="54"/>
      <c r="D18" s="44"/>
      <c r="E18" s="54"/>
      <c r="F18" s="44"/>
      <c r="G18" s="54"/>
      <c r="H18" s="44"/>
      <c r="I18" s="54"/>
      <c r="J18" s="280"/>
    </row>
    <row r="19" spans="1:10" s="6" customFormat="1" ht="25.05" customHeight="1" x14ac:dyDescent="0.25">
      <c r="A19" s="18" t="s">
        <v>22</v>
      </c>
      <c r="B19" s="22"/>
      <c r="C19" s="46" t="str">
        <f t="shared" ref="C19:C25" si="0">IF(B19="","",IF(B19=0,"",(B19/B$6/$A$11)))</f>
        <v/>
      </c>
      <c r="D19" s="22"/>
      <c r="E19" s="46" t="str">
        <f t="shared" ref="E19:E25" si="1">IF(D19="","",IF(D19=0,"",(D19/D$6/$A$11)))</f>
        <v/>
      </c>
      <c r="F19" s="22"/>
      <c r="G19" s="195" t="str">
        <f t="shared" ref="G19:G25" si="2">IF(F19="","",IF(F19=0,"",(F19/F$6/$A$11)))</f>
        <v/>
      </c>
      <c r="H19" s="22"/>
      <c r="I19" s="46" t="str">
        <f t="shared" ref="I19:I25" si="3">IF(H19="","",IF(H19=0,"",(H19/H$6/$A$11)))</f>
        <v/>
      </c>
      <c r="J19" s="280"/>
    </row>
    <row r="20" spans="1:10" s="6" customFormat="1" ht="25.05" customHeight="1" x14ac:dyDescent="0.25">
      <c r="A20" s="18" t="s">
        <v>23</v>
      </c>
      <c r="B20" s="16"/>
      <c r="C20" s="127" t="str">
        <f t="shared" si="0"/>
        <v/>
      </c>
      <c r="D20" s="16"/>
      <c r="E20" s="127" t="str">
        <f t="shared" si="1"/>
        <v/>
      </c>
      <c r="F20" s="16"/>
      <c r="G20" s="46" t="str">
        <f t="shared" si="2"/>
        <v/>
      </c>
      <c r="H20" s="16"/>
      <c r="I20" s="46" t="str">
        <f t="shared" si="3"/>
        <v/>
      </c>
      <c r="J20" s="280"/>
    </row>
    <row r="21" spans="1:10" s="6" customFormat="1" ht="25.05" customHeight="1" x14ac:dyDescent="0.25">
      <c r="A21" s="18" t="s">
        <v>24</v>
      </c>
      <c r="B21" s="16"/>
      <c r="C21" s="127" t="str">
        <f t="shared" si="0"/>
        <v/>
      </c>
      <c r="D21" s="16"/>
      <c r="E21" s="127" t="str">
        <f t="shared" si="1"/>
        <v/>
      </c>
      <c r="F21" s="16"/>
      <c r="G21" s="46" t="str">
        <f t="shared" si="2"/>
        <v/>
      </c>
      <c r="H21" s="16"/>
      <c r="I21" s="46" t="str">
        <f t="shared" si="3"/>
        <v/>
      </c>
      <c r="J21" s="280"/>
    </row>
    <row r="22" spans="1:10" ht="25.05" customHeight="1" x14ac:dyDescent="0.25">
      <c r="A22" s="18" t="s">
        <v>25</v>
      </c>
      <c r="B22" s="16"/>
      <c r="C22" s="127" t="str">
        <f t="shared" si="0"/>
        <v/>
      </c>
      <c r="D22" s="16"/>
      <c r="E22" s="127" t="str">
        <f t="shared" si="1"/>
        <v/>
      </c>
      <c r="F22" s="16"/>
      <c r="G22" s="46" t="str">
        <f t="shared" si="2"/>
        <v/>
      </c>
      <c r="H22" s="16"/>
      <c r="I22" s="46" t="str">
        <f t="shared" si="3"/>
        <v/>
      </c>
      <c r="J22" s="289"/>
    </row>
    <row r="23" spans="1:10" s="6" customFormat="1" ht="25.05" customHeight="1" x14ac:dyDescent="0.25">
      <c r="A23" s="18" t="s">
        <v>26</v>
      </c>
      <c r="B23" s="16"/>
      <c r="C23" s="127" t="str">
        <f t="shared" si="0"/>
        <v/>
      </c>
      <c r="D23" s="16"/>
      <c r="E23" s="127" t="str">
        <f t="shared" si="1"/>
        <v/>
      </c>
      <c r="F23" s="16"/>
      <c r="G23" s="46" t="str">
        <f t="shared" si="2"/>
        <v/>
      </c>
      <c r="H23" s="16"/>
      <c r="I23" s="46" t="str">
        <f t="shared" si="3"/>
        <v/>
      </c>
      <c r="J23" s="288"/>
    </row>
    <row r="24" spans="1:10" s="6" customFormat="1" ht="25.05" customHeight="1" x14ac:dyDescent="0.25">
      <c r="A24" s="102" t="s">
        <v>27</v>
      </c>
      <c r="B24" s="16"/>
      <c r="C24" s="127" t="str">
        <f t="shared" si="0"/>
        <v/>
      </c>
      <c r="D24" s="16"/>
      <c r="E24" s="127" t="str">
        <f t="shared" si="1"/>
        <v/>
      </c>
      <c r="F24" s="16"/>
      <c r="G24" s="46" t="str">
        <f t="shared" si="2"/>
        <v/>
      </c>
      <c r="H24" s="16"/>
      <c r="I24" s="46" t="str">
        <f t="shared" si="3"/>
        <v/>
      </c>
      <c r="J24" s="289"/>
    </row>
    <row r="25" spans="1:10" s="6" customFormat="1" ht="25.05" customHeight="1" x14ac:dyDescent="0.25">
      <c r="A25" s="103" t="s">
        <v>28</v>
      </c>
      <c r="B25" s="55">
        <f>SUM(B19:B24)</f>
        <v>0</v>
      </c>
      <c r="C25" s="127" t="str">
        <f t="shared" si="0"/>
        <v/>
      </c>
      <c r="D25" s="55">
        <f>SUM(D19:D24)</f>
        <v>0</v>
      </c>
      <c r="E25" s="127" t="str">
        <f t="shared" si="1"/>
        <v/>
      </c>
      <c r="F25" s="55">
        <f>SUM(F19:F24)</f>
        <v>0</v>
      </c>
      <c r="G25" s="46" t="str">
        <f t="shared" si="2"/>
        <v/>
      </c>
      <c r="H25" s="55">
        <f>SUM(H19:H24)</f>
        <v>0</v>
      </c>
      <c r="I25" s="46" t="str">
        <f t="shared" si="3"/>
        <v/>
      </c>
      <c r="J25" s="280"/>
    </row>
    <row r="26" spans="1:10" s="6" customFormat="1" ht="38.4" customHeight="1" x14ac:dyDescent="0.25">
      <c r="A26" s="108" t="s">
        <v>29</v>
      </c>
      <c r="B26" s="14"/>
      <c r="C26" s="14"/>
      <c r="D26" s="14"/>
      <c r="E26" s="14"/>
      <c r="F26" s="14"/>
      <c r="G26" s="14"/>
      <c r="H26" s="14"/>
      <c r="I26" s="14"/>
      <c r="J26" s="280"/>
    </row>
    <row r="27" spans="1:10" s="6" customFormat="1" ht="25.05" customHeight="1" x14ac:dyDescent="0.25">
      <c r="A27" s="18" t="s">
        <v>30</v>
      </c>
      <c r="B27" s="22"/>
      <c r="C27" s="46" t="str">
        <f t="shared" ref="C27:C42" si="4">IF(B27="","",IF(B27=0,"",(B27/B$6/$A$11)))</f>
        <v/>
      </c>
      <c r="D27" s="22"/>
      <c r="E27" s="46" t="str">
        <f t="shared" ref="E27:E42" si="5">IF(D27="","",IF(D27=0,"",(D27/D$6/$A$11)))</f>
        <v/>
      </c>
      <c r="F27" s="22"/>
      <c r="G27" s="46" t="str">
        <f t="shared" ref="G27:G42" si="6">IF(F27="","",IF(F27=0,"",(F27/F$6/$A$11)))</f>
        <v/>
      </c>
      <c r="H27" s="22"/>
      <c r="I27" s="46" t="str">
        <f t="shared" ref="I27:I42" si="7">IF(H27="","",IF(H27=0,"",(H27/H$6/$A$11)))</f>
        <v/>
      </c>
      <c r="J27" s="280"/>
    </row>
    <row r="28" spans="1:10" s="6" customFormat="1" ht="25.05" customHeight="1" x14ac:dyDescent="0.25">
      <c r="A28" s="18" t="s">
        <v>31</v>
      </c>
      <c r="B28" s="16"/>
      <c r="C28" s="127" t="str">
        <f t="shared" si="4"/>
        <v/>
      </c>
      <c r="D28" s="16"/>
      <c r="E28" s="127" t="str">
        <f t="shared" si="5"/>
        <v/>
      </c>
      <c r="F28" s="16"/>
      <c r="G28" s="46" t="str">
        <f t="shared" si="6"/>
        <v/>
      </c>
      <c r="H28" s="16"/>
      <c r="I28" s="46" t="str">
        <f t="shared" si="7"/>
        <v/>
      </c>
      <c r="J28" s="280"/>
    </row>
    <row r="29" spans="1:10" s="6" customFormat="1" ht="25.05" customHeight="1" x14ac:dyDescent="0.25">
      <c r="A29" s="18" t="s">
        <v>32</v>
      </c>
      <c r="B29" s="16"/>
      <c r="C29" s="127" t="str">
        <f t="shared" si="4"/>
        <v/>
      </c>
      <c r="D29" s="16"/>
      <c r="E29" s="127" t="str">
        <f t="shared" si="5"/>
        <v/>
      </c>
      <c r="F29" s="16"/>
      <c r="G29" s="46" t="str">
        <f t="shared" si="6"/>
        <v/>
      </c>
      <c r="H29" s="16"/>
      <c r="I29" s="46" t="str">
        <f t="shared" si="7"/>
        <v/>
      </c>
      <c r="J29" s="280"/>
    </row>
    <row r="30" spans="1:10" s="6" customFormat="1" ht="25.05" customHeight="1" x14ac:dyDescent="0.25">
      <c r="A30" s="18" t="s">
        <v>33</v>
      </c>
      <c r="B30" s="16"/>
      <c r="C30" s="127" t="str">
        <f t="shared" si="4"/>
        <v/>
      </c>
      <c r="D30" s="16"/>
      <c r="E30" s="127" t="str">
        <f t="shared" si="5"/>
        <v/>
      </c>
      <c r="F30" s="16"/>
      <c r="G30" s="46" t="str">
        <f t="shared" si="6"/>
        <v/>
      </c>
      <c r="H30" s="16"/>
      <c r="I30" s="46" t="str">
        <f t="shared" si="7"/>
        <v/>
      </c>
      <c r="J30" s="280"/>
    </row>
    <row r="31" spans="1:10" s="6" customFormat="1" ht="25.05" customHeight="1" x14ac:dyDescent="0.25">
      <c r="A31" s="18" t="s">
        <v>34</v>
      </c>
      <c r="B31" s="16"/>
      <c r="C31" s="127" t="str">
        <f t="shared" si="4"/>
        <v/>
      </c>
      <c r="D31" s="16"/>
      <c r="E31" s="127" t="str">
        <f t="shared" si="5"/>
        <v/>
      </c>
      <c r="F31" s="16"/>
      <c r="G31" s="46" t="str">
        <f t="shared" si="6"/>
        <v/>
      </c>
      <c r="H31" s="16"/>
      <c r="I31" s="46" t="str">
        <f t="shared" si="7"/>
        <v/>
      </c>
      <c r="J31" s="280"/>
    </row>
    <row r="32" spans="1:10" s="6" customFormat="1" ht="25.05" customHeight="1" x14ac:dyDescent="0.25">
      <c r="A32" s="18" t="s">
        <v>35</v>
      </c>
      <c r="B32" s="16"/>
      <c r="C32" s="127" t="str">
        <f t="shared" si="4"/>
        <v/>
      </c>
      <c r="D32" s="16"/>
      <c r="E32" s="127" t="str">
        <f t="shared" si="5"/>
        <v/>
      </c>
      <c r="F32" s="16"/>
      <c r="G32" s="46" t="str">
        <f t="shared" si="6"/>
        <v/>
      </c>
      <c r="H32" s="16"/>
      <c r="I32" s="46" t="str">
        <f t="shared" si="7"/>
        <v/>
      </c>
      <c r="J32" s="280"/>
    </row>
    <row r="33" spans="1:10" s="6" customFormat="1" ht="25.05" customHeight="1" x14ac:dyDescent="0.25">
      <c r="A33" s="18" t="s">
        <v>36</v>
      </c>
      <c r="B33" s="16"/>
      <c r="C33" s="127" t="str">
        <f t="shared" si="4"/>
        <v/>
      </c>
      <c r="D33" s="16"/>
      <c r="E33" s="127" t="str">
        <f t="shared" si="5"/>
        <v/>
      </c>
      <c r="F33" s="16"/>
      <c r="G33" s="46" t="str">
        <f t="shared" si="6"/>
        <v/>
      </c>
      <c r="H33" s="16"/>
      <c r="I33" s="46" t="str">
        <f t="shared" si="7"/>
        <v/>
      </c>
      <c r="J33" s="280"/>
    </row>
    <row r="34" spans="1:10" s="6" customFormat="1" ht="25.05" customHeight="1" x14ac:dyDescent="0.25">
      <c r="A34" s="18" t="s">
        <v>37</v>
      </c>
      <c r="B34" s="16"/>
      <c r="C34" s="127" t="str">
        <f t="shared" si="4"/>
        <v/>
      </c>
      <c r="D34" s="16"/>
      <c r="E34" s="127" t="str">
        <f t="shared" si="5"/>
        <v/>
      </c>
      <c r="F34" s="16"/>
      <c r="G34" s="46" t="str">
        <f t="shared" si="6"/>
        <v/>
      </c>
      <c r="H34" s="16"/>
      <c r="I34" s="46" t="str">
        <f t="shared" si="7"/>
        <v/>
      </c>
      <c r="J34" s="280"/>
    </row>
    <row r="35" spans="1:10" s="6" customFormat="1" ht="25.05" customHeight="1" x14ac:dyDescent="0.25">
      <c r="A35" s="18" t="s">
        <v>38</v>
      </c>
      <c r="B35" s="16"/>
      <c r="C35" s="127" t="str">
        <f t="shared" si="4"/>
        <v/>
      </c>
      <c r="D35" s="16"/>
      <c r="E35" s="127" t="str">
        <f t="shared" si="5"/>
        <v/>
      </c>
      <c r="F35" s="16"/>
      <c r="G35" s="46" t="str">
        <f t="shared" si="6"/>
        <v/>
      </c>
      <c r="H35" s="16"/>
      <c r="I35" s="46" t="str">
        <f t="shared" si="7"/>
        <v/>
      </c>
      <c r="J35" s="280"/>
    </row>
    <row r="36" spans="1:10" s="6" customFormat="1" ht="25.05" customHeight="1" x14ac:dyDescent="0.25">
      <c r="A36" s="18" t="s">
        <v>39</v>
      </c>
      <c r="B36" s="16"/>
      <c r="C36" s="127" t="str">
        <f t="shared" si="4"/>
        <v/>
      </c>
      <c r="D36" s="16"/>
      <c r="E36" s="127" t="str">
        <f t="shared" si="5"/>
        <v/>
      </c>
      <c r="F36" s="16"/>
      <c r="G36" s="46" t="str">
        <f t="shared" si="6"/>
        <v/>
      </c>
      <c r="H36" s="16"/>
      <c r="I36" s="46" t="str">
        <f t="shared" si="7"/>
        <v/>
      </c>
      <c r="J36" s="280"/>
    </row>
    <row r="37" spans="1:10" s="6" customFormat="1" ht="25.05" customHeight="1" x14ac:dyDescent="0.25">
      <c r="A37" s="18" t="s">
        <v>40</v>
      </c>
      <c r="B37" s="16"/>
      <c r="C37" s="127" t="str">
        <f t="shared" si="4"/>
        <v/>
      </c>
      <c r="D37" s="16"/>
      <c r="E37" s="127" t="str">
        <f t="shared" si="5"/>
        <v/>
      </c>
      <c r="F37" s="16"/>
      <c r="G37" s="46" t="str">
        <f t="shared" si="6"/>
        <v/>
      </c>
      <c r="H37" s="16"/>
      <c r="I37" s="46" t="str">
        <f t="shared" si="7"/>
        <v/>
      </c>
      <c r="J37" s="280"/>
    </row>
    <row r="38" spans="1:10" s="6" customFormat="1" ht="25.05" customHeight="1" x14ac:dyDescent="0.25">
      <c r="A38" s="18" t="s">
        <v>23</v>
      </c>
      <c r="B38" s="16"/>
      <c r="C38" s="127" t="str">
        <f t="shared" si="4"/>
        <v/>
      </c>
      <c r="D38" s="16"/>
      <c r="E38" s="127" t="str">
        <f t="shared" si="5"/>
        <v/>
      </c>
      <c r="F38" s="16"/>
      <c r="G38" s="46" t="str">
        <f t="shared" si="6"/>
        <v/>
      </c>
      <c r="H38" s="16"/>
      <c r="I38" s="46" t="str">
        <f t="shared" si="7"/>
        <v/>
      </c>
      <c r="J38" s="280"/>
    </row>
    <row r="39" spans="1:10" s="6" customFormat="1" ht="25.05" customHeight="1" x14ac:dyDescent="0.25">
      <c r="A39" s="18" t="s">
        <v>41</v>
      </c>
      <c r="B39" s="16"/>
      <c r="C39" s="127" t="str">
        <f t="shared" si="4"/>
        <v/>
      </c>
      <c r="D39" s="16"/>
      <c r="E39" s="127" t="str">
        <f t="shared" si="5"/>
        <v/>
      </c>
      <c r="F39" s="16"/>
      <c r="G39" s="46" t="str">
        <f t="shared" si="6"/>
        <v/>
      </c>
      <c r="H39" s="16"/>
      <c r="I39" s="46" t="str">
        <f t="shared" si="7"/>
        <v/>
      </c>
      <c r="J39" s="280"/>
    </row>
    <row r="40" spans="1:10" s="6" customFormat="1" ht="25.05" customHeight="1" x14ac:dyDescent="0.25">
      <c r="A40" s="18" t="s">
        <v>42</v>
      </c>
      <c r="B40" s="22"/>
      <c r="C40" s="127" t="str">
        <f t="shared" si="4"/>
        <v/>
      </c>
      <c r="D40" s="22"/>
      <c r="E40" s="127" t="str">
        <f t="shared" si="5"/>
        <v/>
      </c>
      <c r="F40" s="22"/>
      <c r="G40" s="46" t="str">
        <f t="shared" si="6"/>
        <v/>
      </c>
      <c r="H40" s="22"/>
      <c r="I40" s="46" t="str">
        <f t="shared" si="7"/>
        <v/>
      </c>
      <c r="J40" s="280"/>
    </row>
    <row r="41" spans="1:10" s="6" customFormat="1" ht="25.05" customHeight="1" x14ac:dyDescent="0.25">
      <c r="A41" s="18" t="s">
        <v>43</v>
      </c>
      <c r="B41" s="22"/>
      <c r="C41" s="127" t="str">
        <f t="shared" si="4"/>
        <v/>
      </c>
      <c r="D41" s="22"/>
      <c r="E41" s="127" t="str">
        <f t="shared" si="5"/>
        <v/>
      </c>
      <c r="F41" s="22"/>
      <c r="G41" s="46" t="str">
        <f t="shared" si="6"/>
        <v/>
      </c>
      <c r="H41" s="22"/>
      <c r="I41" s="46" t="str">
        <f t="shared" si="7"/>
        <v/>
      </c>
      <c r="J41" s="280"/>
    </row>
    <row r="42" spans="1:10" s="6" customFormat="1" ht="25.05" customHeight="1" x14ac:dyDescent="0.25">
      <c r="A42" s="207" t="s">
        <v>44</v>
      </c>
      <c r="B42" s="16"/>
      <c r="C42" s="127" t="str">
        <f t="shared" si="4"/>
        <v/>
      </c>
      <c r="D42" s="16"/>
      <c r="E42" s="127" t="str">
        <f t="shared" si="5"/>
        <v/>
      </c>
      <c r="F42" s="16"/>
      <c r="G42" s="46" t="str">
        <f t="shared" si="6"/>
        <v/>
      </c>
      <c r="H42" s="16"/>
      <c r="I42" s="46" t="str">
        <f t="shared" si="7"/>
        <v/>
      </c>
      <c r="J42" s="280"/>
    </row>
    <row r="43" spans="1:10" s="6" customFormat="1" ht="25.05" customHeight="1" x14ac:dyDescent="0.25">
      <c r="A43" s="130" t="s">
        <v>45</v>
      </c>
      <c r="B43" s="16"/>
      <c r="C43" s="127"/>
      <c r="D43" s="16"/>
      <c r="E43" s="127"/>
      <c r="F43" s="16"/>
      <c r="G43" s="46"/>
      <c r="H43" s="16"/>
      <c r="I43" s="46"/>
      <c r="J43" s="290"/>
    </row>
    <row r="44" spans="1:10" s="7" customFormat="1" ht="25.05" customHeight="1" x14ac:dyDescent="0.25">
      <c r="A44" s="206" t="s">
        <v>46</v>
      </c>
      <c r="B44" s="55">
        <f>SUM(B27:B43)</f>
        <v>0</v>
      </c>
      <c r="C44" s="127" t="str">
        <f>IF(B44="","",IF(B44=0,"",(B44/B$6/$A$11)))</f>
        <v/>
      </c>
      <c r="D44" s="55">
        <f>SUM(D27:D43)</f>
        <v>0</v>
      </c>
      <c r="E44" s="127" t="str">
        <f>IF(D44="","",IF(D44=0,"",(D44/D$6/$A$11)))</f>
        <v/>
      </c>
      <c r="F44" s="55">
        <f>SUM(F27:F43)</f>
        <v>0</v>
      </c>
      <c r="G44" s="46" t="str">
        <f>IF(F44="","",IF(F44=0,"",(F44/F$6/$A$11)))</f>
        <v/>
      </c>
      <c r="H44" s="55">
        <f>SUM(H27:H43)</f>
        <v>0</v>
      </c>
      <c r="I44" s="46" t="str">
        <f>IF(H44="","",IF(H44=0,"",(H44/H$6/$A$11)))</f>
        <v/>
      </c>
      <c r="J44" s="280"/>
    </row>
    <row r="45" spans="1:10" ht="33" customHeight="1" x14ac:dyDescent="0.25">
      <c r="A45" s="108" t="s">
        <v>47</v>
      </c>
      <c r="B45" s="14"/>
      <c r="C45" s="14"/>
      <c r="D45" s="14"/>
      <c r="E45" s="14"/>
      <c r="F45" s="14"/>
      <c r="G45" s="14"/>
      <c r="H45" s="14"/>
      <c r="I45" s="14"/>
    </row>
    <row r="46" spans="1:10" s="6" customFormat="1" ht="25.05" customHeight="1" x14ac:dyDescent="0.25">
      <c r="A46" s="18" t="s">
        <v>48</v>
      </c>
      <c r="B46" s="16"/>
      <c r="C46" s="46" t="str">
        <f>IF(B46="","",IF(B46=0,"",(B46/B$6/$A$11)))</f>
        <v/>
      </c>
      <c r="D46" s="196"/>
      <c r="E46" s="46" t="str">
        <f>IF(D46="","",IF(D46=0,"",(D46/D$6/$A$11)))</f>
        <v/>
      </c>
      <c r="F46" s="196"/>
      <c r="G46" s="46" t="str">
        <f>IF(F46="","",IF(F46=0,"",(F46/F$6/$A$11)))</f>
        <v/>
      </c>
      <c r="H46" s="16"/>
      <c r="I46" s="46" t="str">
        <f>IF(H46="","",IF(H46=0,"",(H46/H$6/$A$11)))</f>
        <v/>
      </c>
      <c r="J46" s="280"/>
    </row>
    <row r="47" spans="1:10" s="6" customFormat="1" ht="25.05" customHeight="1" x14ac:dyDescent="0.25">
      <c r="A47" s="18" t="s">
        <v>49</v>
      </c>
      <c r="B47" s="16"/>
      <c r="C47" s="127" t="str">
        <f>IF(B47="","",IF(B47=0,"",(B47/B$6/$A$11)))</f>
        <v/>
      </c>
      <c r="D47" s="16"/>
      <c r="E47" s="127" t="str">
        <f>IF(D47="","",IF(D47=0,"",(D47/D$6/$A$11)))</f>
        <v/>
      </c>
      <c r="F47" s="16"/>
      <c r="G47" s="46" t="str">
        <f>IF(F47="","",IF(F47=0,"",(F47/F$6/$A$11)))</f>
        <v/>
      </c>
      <c r="H47" s="16"/>
      <c r="I47" s="46" t="str">
        <f>IF(H47="","",IF(H47=0,"",(H47/H$6/$A$11)))</f>
        <v/>
      </c>
      <c r="J47" s="280"/>
    </row>
    <row r="48" spans="1:10" ht="25.05" customHeight="1" x14ac:dyDescent="0.25">
      <c r="A48" s="102" t="s">
        <v>50</v>
      </c>
      <c r="B48" s="16"/>
      <c r="C48" s="127" t="str">
        <f>IF(B48="","",IF(B48=0,"",(B48/B$6/$A$11)))</f>
        <v/>
      </c>
      <c r="D48" s="16"/>
      <c r="E48" s="127" t="str">
        <f>IF(D48="","",IF(D48=0,"",(D48/D$6/$A$11)))</f>
        <v/>
      </c>
      <c r="F48" s="16"/>
      <c r="G48" s="46" t="str">
        <f>IF(F48="","",IF(F48=0,"",(F48/F$6/$A$11)))</f>
        <v/>
      </c>
      <c r="H48" s="16"/>
      <c r="I48" s="46" t="str">
        <f>IF(H48="","",IF(H48=0,"",(H48/H$6/$A$11)))</f>
        <v/>
      </c>
    </row>
    <row r="49" spans="1:10" s="6" customFormat="1" ht="25.05" customHeight="1" x14ac:dyDescent="0.25">
      <c r="A49" s="103" t="s">
        <v>51</v>
      </c>
      <c r="B49" s="55">
        <f>SUM(B46:B48)</f>
        <v>0</v>
      </c>
      <c r="C49" s="127" t="str">
        <f>IF(B49="","",IF(B49=0,"",(B49/B$6/$A$11)))</f>
        <v/>
      </c>
      <c r="D49" s="55">
        <f>SUM(D46:D48)</f>
        <v>0</v>
      </c>
      <c r="E49" s="127" t="str">
        <f>IF(D49="","",IF(D49=0,"",(D49/D$6/$A$11)))</f>
        <v/>
      </c>
      <c r="F49" s="55">
        <f>SUM(F46:F48)</f>
        <v>0</v>
      </c>
      <c r="G49" s="46" t="str">
        <f>IF(F49="","",IF(F49=0,"",(F49/F$6/$A$11)))</f>
        <v/>
      </c>
      <c r="H49" s="55">
        <f>SUM(H46:H48)</f>
        <v>0</v>
      </c>
      <c r="I49" s="46" t="str">
        <f>IF(H49="","",IF(H49=0,"",(H49/H$6/$A$11)))</f>
        <v/>
      </c>
      <c r="J49" s="280"/>
    </row>
    <row r="50" spans="1:10" s="6" customFormat="1" ht="40.200000000000003" customHeight="1" x14ac:dyDescent="0.25">
      <c r="A50" s="108" t="s">
        <v>52</v>
      </c>
      <c r="B50" s="14"/>
      <c r="C50" s="14"/>
      <c r="D50" s="14"/>
      <c r="E50" s="14"/>
      <c r="F50" s="14"/>
      <c r="G50" s="14"/>
      <c r="H50" s="14"/>
      <c r="I50" s="14"/>
      <c r="J50" s="280"/>
    </row>
    <row r="51" spans="1:10" s="255" customFormat="1" ht="24.6" customHeight="1" x14ac:dyDescent="0.25">
      <c r="A51" s="254" t="s">
        <v>447</v>
      </c>
      <c r="B51" s="16"/>
      <c r="C51" s="46" t="str">
        <f t="shared" ref="C51:C60" si="8">IF(B51="","",IF(B51=0,"",(B51/B$6/$A$11)))</f>
        <v/>
      </c>
      <c r="D51" s="196"/>
      <c r="E51" s="46" t="str">
        <f t="shared" ref="E51:E60" si="9">IF(D51="","",IF(D51=0,"",(D51/D$6/$A$11)))</f>
        <v/>
      </c>
      <c r="F51" s="196"/>
      <c r="G51" s="46" t="str">
        <f t="shared" ref="G51:G60" si="10">IF(F51="","",IF(F51=0,"",(F51/F$6/$A$11)))</f>
        <v/>
      </c>
      <c r="H51" s="16"/>
      <c r="I51" s="46" t="str">
        <f t="shared" ref="I51:I60" si="11">IF(H51="","",IF(H51=0,"",(H51/H$6/$A$11)))</f>
        <v/>
      </c>
      <c r="J51" s="280"/>
    </row>
    <row r="52" spans="1:10" s="255" customFormat="1" ht="24.6" customHeight="1" x14ac:dyDescent="0.25">
      <c r="A52" s="256" t="s">
        <v>53</v>
      </c>
      <c r="B52" s="16"/>
      <c r="C52" s="46" t="str">
        <f t="shared" si="8"/>
        <v/>
      </c>
      <c r="D52" s="196"/>
      <c r="E52" s="46" t="str">
        <f t="shared" si="9"/>
        <v/>
      </c>
      <c r="F52" s="196"/>
      <c r="G52" s="46" t="str">
        <f t="shared" si="10"/>
        <v/>
      </c>
      <c r="H52" s="16"/>
      <c r="I52" s="46" t="str">
        <f t="shared" si="11"/>
        <v/>
      </c>
      <c r="J52" s="280"/>
    </row>
    <row r="53" spans="1:10" s="6" customFormat="1" ht="25.05" customHeight="1" x14ac:dyDescent="0.25">
      <c r="A53" s="18" t="s">
        <v>54</v>
      </c>
      <c r="B53" s="16"/>
      <c r="C53" s="127" t="str">
        <f t="shared" si="8"/>
        <v/>
      </c>
      <c r="D53" s="16"/>
      <c r="E53" s="127" t="str">
        <f t="shared" si="9"/>
        <v/>
      </c>
      <c r="F53" s="16"/>
      <c r="G53" s="46" t="str">
        <f t="shared" si="10"/>
        <v/>
      </c>
      <c r="H53" s="16"/>
      <c r="I53" s="46" t="str">
        <f t="shared" si="11"/>
        <v/>
      </c>
      <c r="J53" s="280"/>
    </row>
    <row r="54" spans="1:10" s="6" customFormat="1" ht="25.05" customHeight="1" x14ac:dyDescent="0.25">
      <c r="A54" s="18" t="s">
        <v>55</v>
      </c>
      <c r="B54" s="16"/>
      <c r="C54" s="127" t="str">
        <f t="shared" si="8"/>
        <v/>
      </c>
      <c r="D54" s="16"/>
      <c r="E54" s="127" t="str">
        <f t="shared" si="9"/>
        <v/>
      </c>
      <c r="F54" s="16"/>
      <c r="G54" s="46" t="str">
        <f t="shared" si="10"/>
        <v/>
      </c>
      <c r="H54" s="16"/>
      <c r="I54" s="46" t="str">
        <f t="shared" si="11"/>
        <v/>
      </c>
      <c r="J54" s="280"/>
    </row>
    <row r="55" spans="1:10" s="6" customFormat="1" ht="25.05" customHeight="1" x14ac:dyDescent="0.25">
      <c r="A55" s="18" t="s">
        <v>56</v>
      </c>
      <c r="B55" s="16"/>
      <c r="C55" s="127" t="str">
        <f t="shared" si="8"/>
        <v/>
      </c>
      <c r="D55" s="16"/>
      <c r="E55" s="127" t="str">
        <f t="shared" si="9"/>
        <v/>
      </c>
      <c r="F55" s="16"/>
      <c r="G55" s="46" t="str">
        <f t="shared" si="10"/>
        <v/>
      </c>
      <c r="H55" s="16"/>
      <c r="I55" s="46" t="str">
        <f t="shared" si="11"/>
        <v/>
      </c>
      <c r="J55" s="280"/>
    </row>
    <row r="56" spans="1:10" s="6" customFormat="1" ht="25.05" customHeight="1" x14ac:dyDescent="0.25">
      <c r="A56" s="125" t="s">
        <v>57</v>
      </c>
      <c r="B56" s="126">
        <f>SUM(B51:B55)</f>
        <v>0</v>
      </c>
      <c r="C56" s="127" t="str">
        <f t="shared" si="8"/>
        <v/>
      </c>
      <c r="D56" s="126">
        <f>SUM(D51:D55)</f>
        <v>0</v>
      </c>
      <c r="E56" s="127" t="str">
        <f t="shared" si="9"/>
        <v/>
      </c>
      <c r="F56" s="126">
        <f>SUM(F51:F55)</f>
        <v>0</v>
      </c>
      <c r="G56" s="46" t="str">
        <f t="shared" si="10"/>
        <v/>
      </c>
      <c r="H56" s="126">
        <f>SUM(H51:H55)</f>
        <v>0</v>
      </c>
      <c r="I56" s="46" t="str">
        <f t="shared" si="11"/>
        <v/>
      </c>
      <c r="J56" s="280"/>
    </row>
    <row r="57" spans="1:10" s="6" customFormat="1" ht="25.05" customHeight="1" thickBot="1" x14ac:dyDescent="0.3">
      <c r="A57" s="105" t="s">
        <v>58</v>
      </c>
      <c r="B57" s="56">
        <f>B44+B56</f>
        <v>0</v>
      </c>
      <c r="C57" s="199" t="str">
        <f t="shared" si="8"/>
        <v/>
      </c>
      <c r="D57" s="56">
        <f>D44+D56</f>
        <v>0</v>
      </c>
      <c r="E57" s="199" t="str">
        <f t="shared" si="9"/>
        <v/>
      </c>
      <c r="F57" s="56">
        <f>F44+F56</f>
        <v>0</v>
      </c>
      <c r="G57" s="199" t="str">
        <f t="shared" si="10"/>
        <v/>
      </c>
      <c r="H57" s="56">
        <f>H44+H56</f>
        <v>0</v>
      </c>
      <c r="I57" s="199" t="str">
        <f t="shared" si="11"/>
        <v/>
      </c>
      <c r="J57" s="280"/>
    </row>
    <row r="58" spans="1:10" s="6" customFormat="1" ht="36.6" customHeight="1" thickTop="1" x14ac:dyDescent="0.25">
      <c r="A58" s="130" t="s">
        <v>59</v>
      </c>
      <c r="B58" s="270">
        <f>B25+B49-B57</f>
        <v>0</v>
      </c>
      <c r="C58" s="127" t="str">
        <f t="shared" si="8"/>
        <v/>
      </c>
      <c r="D58" s="270">
        <f>D25+D49-D57</f>
        <v>0</v>
      </c>
      <c r="E58" s="127" t="str">
        <f t="shared" si="9"/>
        <v/>
      </c>
      <c r="F58" s="270">
        <f>F25+F49-F57</f>
        <v>0</v>
      </c>
      <c r="G58" s="127" t="str">
        <f t="shared" si="10"/>
        <v/>
      </c>
      <c r="H58" s="270">
        <f>H25+H49-H57</f>
        <v>0</v>
      </c>
      <c r="I58" s="127" t="str">
        <f t="shared" si="11"/>
        <v/>
      </c>
      <c r="J58" s="290"/>
    </row>
    <row r="59" spans="1:10" s="6" customFormat="1" ht="36.6" customHeight="1" x14ac:dyDescent="0.25">
      <c r="A59" s="133" t="s">
        <v>60</v>
      </c>
      <c r="B59" s="16">
        <f>'År 2020'!B60</f>
        <v>0</v>
      </c>
      <c r="C59" s="127" t="str">
        <f t="shared" si="8"/>
        <v/>
      </c>
      <c r="D59" s="16">
        <f>'År 2020'!D60</f>
        <v>0</v>
      </c>
      <c r="E59" s="127" t="str">
        <f t="shared" si="9"/>
        <v/>
      </c>
      <c r="F59" s="16">
        <f>'År 2020'!F60</f>
        <v>0</v>
      </c>
      <c r="G59" s="46" t="str">
        <f t="shared" si="10"/>
        <v/>
      </c>
      <c r="H59" s="16">
        <f>'År 2020'!H60</f>
        <v>0</v>
      </c>
      <c r="I59" s="46" t="str">
        <f t="shared" si="11"/>
        <v/>
      </c>
      <c r="J59" s="280"/>
    </row>
    <row r="60" spans="1:10" s="7" customFormat="1" ht="36.6" customHeight="1" x14ac:dyDescent="0.25">
      <c r="A60" s="133" t="s">
        <v>61</v>
      </c>
      <c r="B60" s="158">
        <f>B58+B59</f>
        <v>0</v>
      </c>
      <c r="C60" s="127" t="str">
        <f t="shared" si="8"/>
        <v/>
      </c>
      <c r="D60" s="159">
        <f>D58+D59</f>
        <v>0</v>
      </c>
      <c r="E60" s="127" t="str">
        <f t="shared" si="9"/>
        <v/>
      </c>
      <c r="F60" s="159">
        <f>F58+F59</f>
        <v>0</v>
      </c>
      <c r="G60" s="46" t="str">
        <f t="shared" si="10"/>
        <v/>
      </c>
      <c r="H60" s="159">
        <f>H58+H59</f>
        <v>0</v>
      </c>
      <c r="I60" s="46" t="str">
        <f t="shared" si="11"/>
        <v/>
      </c>
      <c r="J60" s="280"/>
    </row>
    <row r="61" spans="1:10" s="57" customFormat="1" ht="48" customHeight="1" thickBot="1" x14ac:dyDescent="0.35">
      <c r="A61" s="188" t="s">
        <v>62</v>
      </c>
      <c r="B61" s="190"/>
      <c r="C61" s="190"/>
      <c r="D61" s="190"/>
      <c r="E61" s="190"/>
      <c r="F61" s="190"/>
      <c r="G61" s="190"/>
      <c r="H61" s="190"/>
      <c r="I61" s="190"/>
      <c r="J61" s="280"/>
    </row>
    <row r="62" spans="1:10" s="6" customFormat="1" ht="25.05" customHeight="1" thickTop="1" x14ac:dyDescent="0.25">
      <c r="A62" s="108" t="s">
        <v>63</v>
      </c>
      <c r="B62" s="14"/>
      <c r="C62" s="14"/>
      <c r="D62" s="14"/>
      <c r="E62" s="14"/>
      <c r="F62" s="14"/>
      <c r="G62" s="14"/>
      <c r="H62" s="14"/>
      <c r="I62" s="14"/>
      <c r="J62" s="280"/>
    </row>
    <row r="63" spans="1:10" s="6" customFormat="1" ht="25.05" customHeight="1" x14ac:dyDescent="0.25">
      <c r="A63" s="18" t="s">
        <v>64</v>
      </c>
      <c r="B63" s="22"/>
      <c r="C63" s="46" t="str">
        <f>IF(B63="","",IF(B63=0,"",(B63/B$6/$A$11)))</f>
        <v/>
      </c>
      <c r="D63" s="22"/>
      <c r="E63" s="46" t="str">
        <f>IF(D63="","",IF(D63=0,"",(D63/D$6/$A$11)))</f>
        <v/>
      </c>
      <c r="F63" s="22"/>
      <c r="G63" s="46" t="str">
        <f>IF(F63="","",IF(F63=0,"",(F63/F$6/$A$11)))</f>
        <v/>
      </c>
      <c r="H63" s="22"/>
      <c r="I63" s="46" t="str">
        <f>IF(H63="","",IF(H63=0,"",(H63/H$6/$A$11)))</f>
        <v/>
      </c>
      <c r="J63" s="280"/>
    </row>
    <row r="64" spans="1:10" s="6" customFormat="1" ht="25.05" customHeight="1" x14ac:dyDescent="0.25">
      <c r="A64" s="18" t="s">
        <v>23</v>
      </c>
      <c r="B64" s="16"/>
      <c r="C64" s="127" t="str">
        <f>IF(B64="","",IF(B64=0,"",(B64/B$6/$A$11)))</f>
        <v/>
      </c>
      <c r="D64" s="16"/>
      <c r="E64" s="127" t="str">
        <f>IF(D64="","",IF(D64=0,"",(D64/D$6/$A$11)))</f>
        <v/>
      </c>
      <c r="F64" s="16"/>
      <c r="G64" s="127" t="str">
        <f>IF(F64="","",IF(F64=0,"",(F64/F$6/$A$11)))</f>
        <v/>
      </c>
      <c r="H64" s="16"/>
      <c r="I64" s="46" t="str">
        <f>IF(H64="","",IF(H64=0,"",(H64/H$6/$A$11)))</f>
        <v/>
      </c>
      <c r="J64" s="280"/>
    </row>
    <row r="65" spans="1:10" s="4" customFormat="1" ht="25.05" customHeight="1" x14ac:dyDescent="0.25">
      <c r="A65" s="18" t="s">
        <v>65</v>
      </c>
      <c r="B65" s="16"/>
      <c r="C65" s="127" t="str">
        <f>IF(B65="","",IF(B65=0,"",(B65/B$6/$A$11)))</f>
        <v/>
      </c>
      <c r="D65" s="16"/>
      <c r="E65" s="127" t="str">
        <f>IF(D65="","",IF(D65=0,"",(D65/D$6/$A$11)))</f>
        <v/>
      </c>
      <c r="F65" s="16"/>
      <c r="G65" s="46" t="str">
        <f>IF(F65="","",IF(F65=0,"",(F65/F$6/$A$11)))</f>
        <v/>
      </c>
      <c r="H65" s="16"/>
      <c r="I65" s="46" t="str">
        <f>IF(H65="","",IF(H65=0,"",(H65/H$6/$A$11)))</f>
        <v/>
      </c>
      <c r="J65" s="280"/>
    </row>
    <row r="66" spans="1:10" s="6" customFormat="1" ht="25.05" customHeight="1" x14ac:dyDescent="0.25">
      <c r="A66" s="106" t="s">
        <v>66</v>
      </c>
      <c r="B66" s="16"/>
      <c r="C66" s="127" t="str">
        <f>IF(B66="","",IF(B66=0,"",(B66/B$6/$A$11)))</f>
        <v/>
      </c>
      <c r="D66" s="16"/>
      <c r="E66" s="127" t="str">
        <f>IF(D66="","",IF(D66=0,"",(D66/D$6/$A$11)))</f>
        <v/>
      </c>
      <c r="F66" s="16"/>
      <c r="G66" s="46" t="str">
        <f>IF(F66="","",IF(F66=0,"",(F66/F$6/$A$11)))</f>
        <v/>
      </c>
      <c r="H66" s="16"/>
      <c r="I66" s="46" t="str">
        <f>IF(H66="","",IF(H66=0,"",(H66/H$6/$A$11)))</f>
        <v/>
      </c>
      <c r="J66" s="280"/>
    </row>
    <row r="67" spans="1:10" s="6" customFormat="1" ht="36" customHeight="1" x14ac:dyDescent="0.25">
      <c r="A67" s="103" t="s">
        <v>28</v>
      </c>
      <c r="B67" s="55">
        <f>SUM(B63:B66)</f>
        <v>0</v>
      </c>
      <c r="C67" s="127" t="str">
        <f>IF(B67="","",IF(B67=0,"",(B67/B$6/$A$11)))</f>
        <v/>
      </c>
      <c r="D67" s="55">
        <f>SUM(D63:D66)</f>
        <v>0</v>
      </c>
      <c r="E67" s="127" t="str">
        <f>IF(D67="","",IF(D67=0,"",(D67/D$6/$A$11)))</f>
        <v/>
      </c>
      <c r="F67" s="55">
        <f>SUM(F63:F66)</f>
        <v>0</v>
      </c>
      <c r="G67" s="46" t="str">
        <f>IF(F67="","",IF(F67=0,"",(F67/F$6/$A$11)))</f>
        <v/>
      </c>
      <c r="H67" s="55">
        <f>SUM(H63:H66)</f>
        <v>0</v>
      </c>
      <c r="I67" s="46" t="str">
        <f>IF(H67="","",IF(H67=0,"",(H67/H$6/$A$11)))</f>
        <v/>
      </c>
      <c r="J67" s="280"/>
    </row>
    <row r="68" spans="1:10" s="6" customFormat="1" ht="34.200000000000003" customHeight="1" x14ac:dyDescent="0.25">
      <c r="A68" s="108" t="s">
        <v>67</v>
      </c>
      <c r="B68" s="14"/>
      <c r="C68" s="14"/>
      <c r="D68" s="14"/>
      <c r="E68" s="14"/>
      <c r="F68" s="14"/>
      <c r="G68" s="14"/>
      <c r="H68" s="14"/>
      <c r="I68" s="14"/>
      <c r="J68" s="280"/>
    </row>
    <row r="69" spans="1:10" s="6" customFormat="1" ht="25.05" customHeight="1" x14ac:dyDescent="0.25">
      <c r="A69" s="18" t="s">
        <v>30</v>
      </c>
      <c r="B69" s="22"/>
      <c r="C69" s="46" t="str">
        <f t="shared" ref="C69:C87" si="12">IF(B69="","",IF(B69=0,"",(B69/B$6/$A$11)))</f>
        <v/>
      </c>
      <c r="D69" s="22"/>
      <c r="E69" s="46" t="str">
        <f t="shared" ref="E69:E87" si="13">IF(D69="","",IF(D69=0,"",(D69/D$6/$A$11)))</f>
        <v/>
      </c>
      <c r="F69" s="22"/>
      <c r="G69" s="46" t="str">
        <f t="shared" ref="G69:G87" si="14">IF(F69="","",IF(F69=0,"",(F69/F$6/$A$11)))</f>
        <v/>
      </c>
      <c r="H69" s="22"/>
      <c r="I69" s="46" t="str">
        <f t="shared" ref="I69:I87" si="15">IF(H69="","",IF(H69=0,"",(H69/H$6/$A$11)))</f>
        <v/>
      </c>
      <c r="J69" s="280"/>
    </row>
    <row r="70" spans="1:10" s="6" customFormat="1" ht="25.05" customHeight="1" x14ac:dyDescent="0.25">
      <c r="A70" s="18" t="s">
        <v>31</v>
      </c>
      <c r="B70" s="16"/>
      <c r="C70" s="127" t="str">
        <f t="shared" si="12"/>
        <v/>
      </c>
      <c r="D70" s="16"/>
      <c r="E70" s="127" t="str">
        <f t="shared" si="13"/>
        <v/>
      </c>
      <c r="F70" s="16"/>
      <c r="G70" s="46" t="str">
        <f t="shared" si="14"/>
        <v/>
      </c>
      <c r="H70" s="16"/>
      <c r="I70" s="46" t="str">
        <f t="shared" si="15"/>
        <v/>
      </c>
      <c r="J70" s="280"/>
    </row>
    <row r="71" spans="1:10" ht="25.05" customHeight="1" x14ac:dyDescent="0.25">
      <c r="A71" s="18" t="s">
        <v>32</v>
      </c>
      <c r="B71" s="16"/>
      <c r="C71" s="127" t="str">
        <f t="shared" si="12"/>
        <v/>
      </c>
      <c r="D71" s="16"/>
      <c r="E71" s="127" t="str">
        <f t="shared" si="13"/>
        <v/>
      </c>
      <c r="F71" s="16"/>
      <c r="G71" s="46" t="str">
        <f t="shared" si="14"/>
        <v/>
      </c>
      <c r="H71" s="16"/>
      <c r="I71" s="46" t="str">
        <f t="shared" si="15"/>
        <v/>
      </c>
    </row>
    <row r="72" spans="1:10" s="6" customFormat="1" ht="25.05" customHeight="1" x14ac:dyDescent="0.25">
      <c r="A72" s="18" t="s">
        <v>33</v>
      </c>
      <c r="B72" s="16"/>
      <c r="C72" s="127" t="str">
        <f t="shared" si="12"/>
        <v/>
      </c>
      <c r="D72" s="16"/>
      <c r="E72" s="127" t="str">
        <f t="shared" si="13"/>
        <v/>
      </c>
      <c r="F72" s="16"/>
      <c r="G72" s="46" t="str">
        <f t="shared" si="14"/>
        <v/>
      </c>
      <c r="H72" s="16"/>
      <c r="I72" s="46" t="str">
        <f t="shared" si="15"/>
        <v/>
      </c>
      <c r="J72" s="280"/>
    </row>
    <row r="73" spans="1:10" s="6" customFormat="1" ht="25.05" customHeight="1" x14ac:dyDescent="0.25">
      <c r="A73" s="18" t="s">
        <v>34</v>
      </c>
      <c r="B73" s="16"/>
      <c r="C73" s="127" t="str">
        <f t="shared" si="12"/>
        <v/>
      </c>
      <c r="D73" s="16"/>
      <c r="E73" s="127" t="str">
        <f t="shared" si="13"/>
        <v/>
      </c>
      <c r="F73" s="16"/>
      <c r="G73" s="46" t="str">
        <f t="shared" si="14"/>
        <v/>
      </c>
      <c r="H73" s="16"/>
      <c r="I73" s="46" t="str">
        <f t="shared" si="15"/>
        <v/>
      </c>
      <c r="J73" s="280"/>
    </row>
    <row r="74" spans="1:10" s="6" customFormat="1" ht="25.05" customHeight="1" x14ac:dyDescent="0.25">
      <c r="A74" s="18" t="s">
        <v>35</v>
      </c>
      <c r="B74" s="16"/>
      <c r="C74" s="127" t="str">
        <f t="shared" si="12"/>
        <v/>
      </c>
      <c r="D74" s="16"/>
      <c r="E74" s="127" t="str">
        <f t="shared" si="13"/>
        <v/>
      </c>
      <c r="F74" s="16"/>
      <c r="G74" s="46" t="str">
        <f t="shared" si="14"/>
        <v/>
      </c>
      <c r="H74" s="16"/>
      <c r="I74" s="46" t="str">
        <f t="shared" si="15"/>
        <v/>
      </c>
      <c r="J74" s="280"/>
    </row>
    <row r="75" spans="1:10" s="6" customFormat="1" ht="25.05" customHeight="1" x14ac:dyDescent="0.25">
      <c r="A75" s="18" t="s">
        <v>36</v>
      </c>
      <c r="B75" s="16"/>
      <c r="C75" s="127" t="str">
        <f t="shared" si="12"/>
        <v/>
      </c>
      <c r="D75" s="16"/>
      <c r="E75" s="127" t="str">
        <f t="shared" si="13"/>
        <v/>
      </c>
      <c r="F75" s="16"/>
      <c r="G75" s="46" t="str">
        <f t="shared" si="14"/>
        <v/>
      </c>
      <c r="H75" s="16"/>
      <c r="I75" s="46" t="str">
        <f t="shared" si="15"/>
        <v/>
      </c>
      <c r="J75" s="280"/>
    </row>
    <row r="76" spans="1:10" s="6" customFormat="1" ht="25.05" customHeight="1" x14ac:dyDescent="0.25">
      <c r="A76" s="18" t="s">
        <v>37</v>
      </c>
      <c r="B76" s="16"/>
      <c r="C76" s="127" t="str">
        <f t="shared" si="12"/>
        <v/>
      </c>
      <c r="D76" s="16"/>
      <c r="E76" s="127" t="str">
        <f t="shared" si="13"/>
        <v/>
      </c>
      <c r="F76" s="16"/>
      <c r="G76" s="46" t="str">
        <f t="shared" si="14"/>
        <v/>
      </c>
      <c r="H76" s="16"/>
      <c r="I76" s="46" t="str">
        <f t="shared" si="15"/>
        <v/>
      </c>
      <c r="J76" s="280"/>
    </row>
    <row r="77" spans="1:10" s="6" customFormat="1" ht="25.05" customHeight="1" x14ac:dyDescent="0.25">
      <c r="A77" s="18" t="s">
        <v>38</v>
      </c>
      <c r="B77" s="16"/>
      <c r="C77" s="127" t="str">
        <f t="shared" si="12"/>
        <v/>
      </c>
      <c r="D77" s="16"/>
      <c r="E77" s="127" t="str">
        <f t="shared" si="13"/>
        <v/>
      </c>
      <c r="F77" s="16"/>
      <c r="G77" s="46" t="str">
        <f t="shared" si="14"/>
        <v/>
      </c>
      <c r="H77" s="16"/>
      <c r="I77" s="46" t="str">
        <f t="shared" si="15"/>
        <v/>
      </c>
      <c r="J77" s="280"/>
    </row>
    <row r="78" spans="1:10" s="6" customFormat="1" ht="25.05" customHeight="1" x14ac:dyDescent="0.25">
      <c r="A78" s="18" t="s">
        <v>39</v>
      </c>
      <c r="B78" s="16"/>
      <c r="C78" s="127" t="str">
        <f t="shared" si="12"/>
        <v/>
      </c>
      <c r="D78" s="16"/>
      <c r="E78" s="127" t="str">
        <f t="shared" si="13"/>
        <v/>
      </c>
      <c r="F78" s="16"/>
      <c r="G78" s="46" t="str">
        <f t="shared" si="14"/>
        <v/>
      </c>
      <c r="H78" s="16"/>
      <c r="I78" s="46" t="str">
        <f t="shared" si="15"/>
        <v/>
      </c>
      <c r="J78" s="290"/>
    </row>
    <row r="79" spans="1:10" s="6" customFormat="1" ht="25.05" customHeight="1" x14ac:dyDescent="0.25">
      <c r="A79" s="18" t="s">
        <v>40</v>
      </c>
      <c r="B79" s="16"/>
      <c r="C79" s="127" t="str">
        <f t="shared" si="12"/>
        <v/>
      </c>
      <c r="D79" s="16"/>
      <c r="E79" s="127" t="str">
        <f t="shared" si="13"/>
        <v/>
      </c>
      <c r="F79" s="16"/>
      <c r="G79" s="46" t="str">
        <f t="shared" si="14"/>
        <v/>
      </c>
      <c r="H79" s="16"/>
      <c r="I79" s="46" t="str">
        <f t="shared" si="15"/>
        <v/>
      </c>
      <c r="J79" s="280"/>
    </row>
    <row r="80" spans="1:10" s="6" customFormat="1" ht="25.05" customHeight="1" x14ac:dyDescent="0.25">
      <c r="A80" s="18" t="s">
        <v>23</v>
      </c>
      <c r="B80" s="16"/>
      <c r="C80" s="127" t="str">
        <f t="shared" si="12"/>
        <v/>
      </c>
      <c r="D80" s="16"/>
      <c r="E80" s="127" t="str">
        <f t="shared" si="13"/>
        <v/>
      </c>
      <c r="F80" s="16"/>
      <c r="G80" s="46" t="str">
        <f t="shared" si="14"/>
        <v/>
      </c>
      <c r="H80" s="16"/>
      <c r="I80" s="46" t="str">
        <f t="shared" si="15"/>
        <v/>
      </c>
      <c r="J80" s="280"/>
    </row>
    <row r="81" spans="1:10" s="7" customFormat="1" ht="25.05" customHeight="1" x14ac:dyDescent="0.25">
      <c r="A81" s="18" t="s">
        <v>41</v>
      </c>
      <c r="B81" s="16"/>
      <c r="C81" s="127" t="str">
        <f t="shared" si="12"/>
        <v/>
      </c>
      <c r="D81" s="16"/>
      <c r="E81" s="127" t="str">
        <f t="shared" si="13"/>
        <v/>
      </c>
      <c r="F81" s="16"/>
      <c r="G81" s="46" t="str">
        <f t="shared" si="14"/>
        <v/>
      </c>
      <c r="H81" s="16"/>
      <c r="I81" s="46" t="str">
        <f t="shared" si="15"/>
        <v/>
      </c>
      <c r="J81" s="280"/>
    </row>
    <row r="82" spans="1:10" s="6" customFormat="1" ht="25.05" customHeight="1" x14ac:dyDescent="0.25">
      <c r="A82" s="18" t="s">
        <v>42</v>
      </c>
      <c r="B82" s="22"/>
      <c r="C82" s="127" t="str">
        <f t="shared" si="12"/>
        <v/>
      </c>
      <c r="D82" s="22"/>
      <c r="E82" s="127" t="str">
        <f t="shared" si="13"/>
        <v/>
      </c>
      <c r="F82" s="22"/>
      <c r="G82" s="46" t="str">
        <f t="shared" si="14"/>
        <v/>
      </c>
      <c r="H82" s="22"/>
      <c r="I82" s="46" t="str">
        <f t="shared" si="15"/>
        <v/>
      </c>
      <c r="J82" s="280"/>
    </row>
    <row r="83" spans="1:10" s="6" customFormat="1" ht="25.05" customHeight="1" x14ac:dyDescent="0.25">
      <c r="A83" s="18" t="s">
        <v>43</v>
      </c>
      <c r="B83" s="22"/>
      <c r="C83" s="127" t="str">
        <f t="shared" si="12"/>
        <v/>
      </c>
      <c r="D83" s="22"/>
      <c r="E83" s="127" t="str">
        <f t="shared" si="13"/>
        <v/>
      </c>
      <c r="F83" s="22"/>
      <c r="G83" s="46" t="str">
        <f t="shared" si="14"/>
        <v/>
      </c>
      <c r="H83" s="22"/>
      <c r="I83" s="46" t="str">
        <f t="shared" si="15"/>
        <v/>
      </c>
      <c r="J83" s="280"/>
    </row>
    <row r="84" spans="1:10" s="6" customFormat="1" ht="25.05" customHeight="1" x14ac:dyDescent="0.25">
      <c r="A84" s="18" t="s">
        <v>68</v>
      </c>
      <c r="B84" s="16"/>
      <c r="C84" s="127" t="str">
        <f t="shared" si="12"/>
        <v/>
      </c>
      <c r="D84" s="16"/>
      <c r="E84" s="127" t="str">
        <f t="shared" si="13"/>
        <v/>
      </c>
      <c r="F84" s="16"/>
      <c r="G84" s="46" t="str">
        <f t="shared" si="14"/>
        <v/>
      </c>
      <c r="H84" s="16"/>
      <c r="I84" s="46" t="str">
        <f t="shared" si="15"/>
        <v/>
      </c>
      <c r="J84" s="280"/>
    </row>
    <row r="85" spans="1:10" s="9" customFormat="1" ht="25.05" customHeight="1" x14ac:dyDescent="0.25">
      <c r="A85" s="18" t="s">
        <v>45</v>
      </c>
      <c r="B85" s="16"/>
      <c r="C85" s="127" t="str">
        <f t="shared" si="12"/>
        <v/>
      </c>
      <c r="D85" s="16"/>
      <c r="E85" s="127" t="str">
        <f t="shared" si="13"/>
        <v/>
      </c>
      <c r="F85" s="16"/>
      <c r="G85" s="46" t="str">
        <f t="shared" si="14"/>
        <v/>
      </c>
      <c r="H85" s="16"/>
      <c r="I85" s="46" t="str">
        <f t="shared" si="15"/>
        <v/>
      </c>
      <c r="J85" s="280"/>
    </row>
    <row r="86" spans="1:10" s="6" customFormat="1" ht="25.05" customHeight="1" x14ac:dyDescent="0.25">
      <c r="A86" s="107" t="s">
        <v>69</v>
      </c>
      <c r="B86" s="22"/>
      <c r="C86" s="127" t="str">
        <f t="shared" si="12"/>
        <v/>
      </c>
      <c r="D86" s="22"/>
      <c r="E86" s="127" t="str">
        <f t="shared" si="13"/>
        <v/>
      </c>
      <c r="F86" s="16"/>
      <c r="G86" s="46" t="str">
        <f t="shared" si="14"/>
        <v/>
      </c>
      <c r="H86" s="16"/>
      <c r="I86" s="46" t="str">
        <f t="shared" si="15"/>
        <v/>
      </c>
      <c r="J86" s="280"/>
    </row>
    <row r="87" spans="1:10" s="6" customFormat="1" ht="25.05" customHeight="1" x14ac:dyDescent="0.25">
      <c r="A87" s="103" t="s">
        <v>46</v>
      </c>
      <c r="B87" s="55">
        <f>SUM(B69:B86)</f>
        <v>0</v>
      </c>
      <c r="C87" s="127" t="str">
        <f t="shared" si="12"/>
        <v/>
      </c>
      <c r="D87" s="55">
        <f>SUM(D69:D86)</f>
        <v>0</v>
      </c>
      <c r="E87" s="127" t="str">
        <f t="shared" si="13"/>
        <v/>
      </c>
      <c r="F87" s="55">
        <f>SUM(F69:F86)</f>
        <v>0</v>
      </c>
      <c r="G87" s="46" t="str">
        <f t="shared" si="14"/>
        <v/>
      </c>
      <c r="H87" s="55">
        <f>SUM(H69:H86)</f>
        <v>0</v>
      </c>
      <c r="I87" s="46" t="str">
        <f t="shared" si="15"/>
        <v/>
      </c>
      <c r="J87" s="280"/>
    </row>
    <row r="88" spans="1:10" s="6" customFormat="1" ht="38.4" customHeight="1" x14ac:dyDescent="0.25">
      <c r="A88" s="108" t="s">
        <v>70</v>
      </c>
      <c r="B88" s="14"/>
      <c r="C88" s="14"/>
      <c r="D88" s="14"/>
      <c r="E88" s="14"/>
      <c r="F88" s="14"/>
      <c r="G88" s="14"/>
      <c r="H88" s="14"/>
      <c r="I88" s="14"/>
      <c r="J88" s="280"/>
    </row>
    <row r="89" spans="1:10" s="6" customFormat="1" ht="25.05" customHeight="1" x14ac:dyDescent="0.25">
      <c r="A89" s="18" t="s">
        <v>48</v>
      </c>
      <c r="B89" s="16"/>
      <c r="C89" s="46" t="str">
        <f>IF(B89="","",IF(B89=0,"",(B89/B$6/$A$11)))</f>
        <v/>
      </c>
      <c r="D89" s="196"/>
      <c r="E89" s="46" t="str">
        <f>IF(D89="","",IF(D89=0,"",(D89/D$6/$A$11)))</f>
        <v/>
      </c>
      <c r="F89" s="196"/>
      <c r="G89" s="46" t="str">
        <f>IF(F89="","",IF(F89=0,"",(F89/F$6/$A$11)))</f>
        <v/>
      </c>
      <c r="H89" s="16"/>
      <c r="I89" s="46" t="str">
        <f>IF(H89="","",IF(H89=0,"",(H89/H$6/$A$11)))</f>
        <v/>
      </c>
      <c r="J89" s="280"/>
    </row>
    <row r="90" spans="1:10" s="6" customFormat="1" ht="25.05" customHeight="1" x14ac:dyDescent="0.25">
      <c r="A90" s="18" t="s">
        <v>49</v>
      </c>
      <c r="B90" s="16"/>
      <c r="C90" s="127" t="str">
        <f>IF(B90="","",IF(B90=0,"",(B90/B$6/$A$11)))</f>
        <v/>
      </c>
      <c r="D90" s="16"/>
      <c r="E90" s="127" t="str">
        <f>IF(D90="","",IF(D90=0,"",(D90/D$6/$A$11)))</f>
        <v/>
      </c>
      <c r="F90" s="16"/>
      <c r="G90" s="46" t="str">
        <f>IF(F90="","",IF(F90=0,"",(F90/F$6/$A$11)))</f>
        <v/>
      </c>
      <c r="H90" s="16"/>
      <c r="I90" s="46" t="str">
        <f>IF(H90="","",IF(H90=0,"",(H90/H$6/$A$11)))</f>
        <v/>
      </c>
      <c r="J90" s="280"/>
    </row>
    <row r="91" spans="1:10" ht="25.05" customHeight="1" x14ac:dyDescent="0.25">
      <c r="A91" s="106" t="s">
        <v>50</v>
      </c>
      <c r="B91" s="16"/>
      <c r="C91" s="127" t="str">
        <f>IF(B91="","",IF(B91=0,"",(B91/B$6/$A$11)))</f>
        <v/>
      </c>
      <c r="D91" s="16"/>
      <c r="E91" s="127" t="str">
        <f>IF(D91="","",IF(D91=0,"",(D91/D$6/$A$11)))</f>
        <v/>
      </c>
      <c r="F91" s="16"/>
      <c r="G91" s="46" t="str">
        <f>IF(F91="","",IF(F91=0,"",(F91/F$6/$A$11)))</f>
        <v/>
      </c>
      <c r="H91" s="16"/>
      <c r="I91" s="46" t="str">
        <f>IF(H91="","",IF(H91=0,"",(H91/H$6/$A$11)))</f>
        <v/>
      </c>
    </row>
    <row r="92" spans="1:10" s="6" customFormat="1" ht="25.05" customHeight="1" x14ac:dyDescent="0.25">
      <c r="A92" s="103" t="s">
        <v>51</v>
      </c>
      <c r="B92" s="55">
        <f>SUM(B89:B91)</f>
        <v>0</v>
      </c>
      <c r="C92" s="127" t="str">
        <f>IF(B92="","",IF(B92=0,"",(B92/B$6/$A$11)))</f>
        <v/>
      </c>
      <c r="D92" s="55">
        <f>SUM(D89:D91)</f>
        <v>0</v>
      </c>
      <c r="E92" s="127" t="str">
        <f>IF(D92="","",IF(D92=0,"",(D92/D$6/$A$11)))</f>
        <v/>
      </c>
      <c r="F92" s="55">
        <f>SUM(F89:F91)</f>
        <v>0</v>
      </c>
      <c r="G92" s="46" t="str">
        <f>IF(F92="","",IF(F92=0,"",(F92/F$6/$A$11)))</f>
        <v/>
      </c>
      <c r="H92" s="55">
        <f>SUM(H89:H91)</f>
        <v>0</v>
      </c>
      <c r="I92" s="46" t="str">
        <f>IF(H92="","",IF(H92=0,"",(H92/H$6/$A$11)))</f>
        <v/>
      </c>
      <c r="J92" s="280"/>
    </row>
    <row r="93" spans="1:10" s="6" customFormat="1" ht="35.4" customHeight="1" x14ac:dyDescent="0.25">
      <c r="A93" s="108" t="s">
        <v>71</v>
      </c>
      <c r="B93" s="14"/>
      <c r="C93" s="14"/>
      <c r="D93" s="14"/>
      <c r="E93" s="14"/>
      <c r="F93" s="14"/>
      <c r="G93" s="14"/>
      <c r="H93" s="14"/>
      <c r="I93" s="14"/>
      <c r="J93" s="280"/>
    </row>
    <row r="94" spans="1:10" s="255" customFormat="1" ht="24.6" customHeight="1" x14ac:dyDescent="0.25">
      <c r="A94" s="254" t="s">
        <v>447</v>
      </c>
      <c r="B94" s="16"/>
      <c r="C94" s="46" t="str">
        <f t="shared" ref="C94:C104" si="16">IF(B94="","",IF(B94=0,"",(B94/B$6/$A$11)))</f>
        <v/>
      </c>
      <c r="D94" s="196"/>
      <c r="E94" s="46" t="str">
        <f t="shared" ref="E94:E104" si="17">IF(D94="","",IF(D94=0,"",(D94/D$6/$A$11)))</f>
        <v/>
      </c>
      <c r="F94" s="196"/>
      <c r="G94" s="46" t="str">
        <f t="shared" ref="G94:G104" si="18">IF(F94="","",IF(F94=0,"",(F94/F$6/$A$11)))</f>
        <v/>
      </c>
      <c r="H94" s="16"/>
      <c r="I94" s="46" t="str">
        <f t="shared" ref="I94:I104" si="19">IF(H94="","",IF(H94=0,"",(H94/H$6/$A$11)))</f>
        <v/>
      </c>
      <c r="J94" s="280"/>
    </row>
    <row r="95" spans="1:10" s="255" customFormat="1" ht="24.6" customHeight="1" x14ac:dyDescent="0.25">
      <c r="A95" s="256" t="s">
        <v>53</v>
      </c>
      <c r="B95" s="16"/>
      <c r="C95" s="46" t="str">
        <f t="shared" si="16"/>
        <v/>
      </c>
      <c r="D95" s="196"/>
      <c r="E95" s="46" t="str">
        <f t="shared" si="17"/>
        <v/>
      </c>
      <c r="F95" s="196"/>
      <c r="G95" s="46" t="str">
        <f t="shared" si="18"/>
        <v/>
      </c>
      <c r="H95" s="16"/>
      <c r="I95" s="46" t="str">
        <f t="shared" si="19"/>
        <v/>
      </c>
      <c r="J95" s="280"/>
    </row>
    <row r="96" spans="1:10" s="6" customFormat="1" ht="25.05" customHeight="1" x14ac:dyDescent="0.25">
      <c r="A96" s="18" t="s">
        <v>54</v>
      </c>
      <c r="B96" s="16"/>
      <c r="C96" s="127" t="str">
        <f t="shared" si="16"/>
        <v/>
      </c>
      <c r="D96" s="16"/>
      <c r="E96" s="127" t="str">
        <f t="shared" si="17"/>
        <v/>
      </c>
      <c r="F96" s="16"/>
      <c r="G96" s="46" t="str">
        <f t="shared" si="18"/>
        <v/>
      </c>
      <c r="H96" s="16"/>
      <c r="I96" s="46" t="str">
        <f t="shared" si="19"/>
        <v/>
      </c>
      <c r="J96" s="280"/>
    </row>
    <row r="97" spans="1:10" s="6" customFormat="1" ht="25.05" customHeight="1" x14ac:dyDescent="0.25">
      <c r="A97" s="18" t="s">
        <v>55</v>
      </c>
      <c r="B97" s="16"/>
      <c r="C97" s="127" t="str">
        <f t="shared" si="16"/>
        <v/>
      </c>
      <c r="D97" s="16"/>
      <c r="E97" s="127" t="str">
        <f t="shared" si="17"/>
        <v/>
      </c>
      <c r="F97" s="16"/>
      <c r="G97" s="46" t="str">
        <f t="shared" si="18"/>
        <v/>
      </c>
      <c r="H97" s="16"/>
      <c r="I97" s="46" t="str">
        <f t="shared" si="19"/>
        <v/>
      </c>
      <c r="J97" s="280"/>
    </row>
    <row r="98" spans="1:10" s="6" customFormat="1" ht="25.05" customHeight="1" x14ac:dyDescent="0.25">
      <c r="A98" s="18" t="s">
        <v>56</v>
      </c>
      <c r="B98" s="16"/>
      <c r="C98" s="127" t="str">
        <f t="shared" si="16"/>
        <v/>
      </c>
      <c r="D98" s="16"/>
      <c r="E98" s="127" t="str">
        <f t="shared" si="17"/>
        <v/>
      </c>
      <c r="F98" s="16"/>
      <c r="G98" s="46" t="str">
        <f t="shared" si="18"/>
        <v/>
      </c>
      <c r="H98" s="16"/>
      <c r="I98" s="46" t="str">
        <f t="shared" si="19"/>
        <v/>
      </c>
      <c r="J98" s="280"/>
    </row>
    <row r="99" spans="1:10" s="6" customFormat="1" ht="25.05" customHeight="1" x14ac:dyDescent="0.25">
      <c r="A99" s="104" t="s">
        <v>69</v>
      </c>
      <c r="B99" s="22"/>
      <c r="C99" s="127" t="str">
        <f t="shared" si="16"/>
        <v/>
      </c>
      <c r="D99" s="22"/>
      <c r="E99" s="127" t="str">
        <f t="shared" si="17"/>
        <v/>
      </c>
      <c r="F99" s="16"/>
      <c r="G99" s="46" t="str">
        <f t="shared" si="18"/>
        <v/>
      </c>
      <c r="H99" s="16"/>
      <c r="I99" s="46" t="str">
        <f t="shared" si="19"/>
        <v/>
      </c>
      <c r="J99" s="280"/>
    </row>
    <row r="100" spans="1:10" s="6" customFormat="1" ht="25.05" customHeight="1" x14ac:dyDescent="0.25">
      <c r="A100" s="128" t="s">
        <v>57</v>
      </c>
      <c r="B100" s="55">
        <f>SUM(B94:B99)</f>
        <v>0</v>
      </c>
      <c r="C100" s="127" t="str">
        <f t="shared" si="16"/>
        <v/>
      </c>
      <c r="D100" s="55">
        <f>SUM(D94:D99)</f>
        <v>0</v>
      </c>
      <c r="E100" s="127" t="str">
        <f t="shared" si="17"/>
        <v/>
      </c>
      <c r="F100" s="55">
        <f>SUM(F94:F99)</f>
        <v>0</v>
      </c>
      <c r="G100" s="46" t="str">
        <f t="shared" si="18"/>
        <v/>
      </c>
      <c r="H100" s="55">
        <f>SUM(H94:H99)</f>
        <v>0</v>
      </c>
      <c r="I100" s="46" t="str">
        <f t="shared" si="19"/>
        <v/>
      </c>
      <c r="J100" s="280"/>
    </row>
    <row r="101" spans="1:10" s="6" customFormat="1" ht="34.200000000000003" customHeight="1" thickBot="1" x14ac:dyDescent="0.3">
      <c r="A101" s="105" t="s">
        <v>72</v>
      </c>
      <c r="B101" s="56">
        <f>B87+B100</f>
        <v>0</v>
      </c>
      <c r="C101" s="199" t="str">
        <f t="shared" si="16"/>
        <v/>
      </c>
      <c r="D101" s="56">
        <f>D87+D100</f>
        <v>0</v>
      </c>
      <c r="E101" s="199" t="str">
        <f t="shared" si="17"/>
        <v/>
      </c>
      <c r="F101" s="56">
        <f>F87+F100</f>
        <v>0</v>
      </c>
      <c r="G101" s="199" t="str">
        <f t="shared" si="18"/>
        <v/>
      </c>
      <c r="H101" s="56">
        <f>H87+H100</f>
        <v>0</v>
      </c>
      <c r="I101" s="199" t="str">
        <f t="shared" si="19"/>
        <v/>
      </c>
      <c r="J101" s="280"/>
    </row>
    <row r="102" spans="1:10" s="6" customFormat="1" ht="42.6" customHeight="1" thickTop="1" x14ac:dyDescent="0.25">
      <c r="A102" s="130" t="s">
        <v>73</v>
      </c>
      <c r="B102" s="270">
        <f>B67+B92-B101</f>
        <v>0</v>
      </c>
      <c r="C102" s="127" t="str">
        <f t="shared" si="16"/>
        <v/>
      </c>
      <c r="D102" s="270">
        <f>D67+D92-D101</f>
        <v>0</v>
      </c>
      <c r="E102" s="127" t="str">
        <f t="shared" si="17"/>
        <v/>
      </c>
      <c r="F102" s="270">
        <f>F67+F92-F101</f>
        <v>0</v>
      </c>
      <c r="G102" s="127" t="str">
        <f t="shared" si="18"/>
        <v/>
      </c>
      <c r="H102" s="270">
        <f>H67+H92-H101</f>
        <v>0</v>
      </c>
      <c r="I102" s="127" t="str">
        <f t="shared" si="19"/>
        <v/>
      </c>
      <c r="J102" s="280"/>
    </row>
    <row r="103" spans="1:10" s="6" customFormat="1" ht="34.200000000000003" customHeight="1" x14ac:dyDescent="0.25">
      <c r="A103" s="134" t="s">
        <v>74</v>
      </c>
      <c r="B103" s="16">
        <f>'År 2020'!B104</f>
        <v>0</v>
      </c>
      <c r="C103" s="127" t="str">
        <f t="shared" si="16"/>
        <v/>
      </c>
      <c r="D103" s="16">
        <f>'År 2020'!D104</f>
        <v>0</v>
      </c>
      <c r="E103" s="127" t="str">
        <f t="shared" si="17"/>
        <v/>
      </c>
      <c r="F103" s="16">
        <f>'År 2020'!F104</f>
        <v>0</v>
      </c>
      <c r="G103" s="46" t="str">
        <f t="shared" si="18"/>
        <v/>
      </c>
      <c r="H103" s="16">
        <f>'År 2020'!H104</f>
        <v>0</v>
      </c>
      <c r="I103" s="46" t="str">
        <f t="shared" si="19"/>
        <v/>
      </c>
      <c r="J103" s="280"/>
    </row>
    <row r="104" spans="1:10" s="9" customFormat="1" ht="34.200000000000003" customHeight="1" x14ac:dyDescent="0.25">
      <c r="A104" s="134" t="s">
        <v>75</v>
      </c>
      <c r="B104" s="159">
        <f>B102+B103</f>
        <v>0</v>
      </c>
      <c r="C104" s="127" t="str">
        <f t="shared" si="16"/>
        <v/>
      </c>
      <c r="D104" s="159">
        <f>D102+D103</f>
        <v>0</v>
      </c>
      <c r="E104" s="127" t="str">
        <f t="shared" si="17"/>
        <v/>
      </c>
      <c r="F104" s="159">
        <f>F102+F103</f>
        <v>0</v>
      </c>
      <c r="G104" s="46" t="str">
        <f t="shared" si="18"/>
        <v/>
      </c>
      <c r="H104" s="159">
        <f>H102+H103</f>
        <v>0</v>
      </c>
      <c r="I104" s="46" t="str">
        <f t="shared" si="19"/>
        <v/>
      </c>
      <c r="J104" s="280"/>
    </row>
    <row r="105" spans="1:10" s="51" customFormat="1" ht="72" customHeight="1" thickBot="1" x14ac:dyDescent="0.35">
      <c r="A105" s="188" t="s">
        <v>76</v>
      </c>
      <c r="B105" s="190"/>
      <c r="C105" s="190"/>
      <c r="D105" s="190"/>
      <c r="E105" s="190"/>
      <c r="F105" s="190"/>
      <c r="G105" s="190"/>
      <c r="H105" s="190"/>
      <c r="I105" s="200"/>
      <c r="J105" s="280"/>
    </row>
    <row r="106" spans="1:10" s="10" customFormat="1" ht="25.05" customHeight="1" thickTop="1" x14ac:dyDescent="0.25">
      <c r="A106" s="108" t="s">
        <v>77</v>
      </c>
      <c r="B106" s="14"/>
      <c r="C106" s="14"/>
      <c r="D106" s="14"/>
      <c r="E106" s="14"/>
      <c r="F106" s="14"/>
      <c r="G106" s="14"/>
      <c r="H106" s="14"/>
      <c r="I106" s="14"/>
      <c r="J106" s="280"/>
    </row>
    <row r="107" spans="1:10" s="10" customFormat="1" ht="39" customHeight="1" x14ac:dyDescent="0.25">
      <c r="A107" s="18" t="s">
        <v>78</v>
      </c>
      <c r="B107" s="22"/>
      <c r="C107" s="46" t="str">
        <f>IF(B107="","",IF(B107=0,"",(B107/B$6/$A$11)))</f>
        <v/>
      </c>
      <c r="D107" s="22"/>
      <c r="E107" s="46" t="str">
        <f>IF(D107="","",IF(D107=0,"",(D107/D$6/$A$11)))</f>
        <v/>
      </c>
      <c r="F107" s="22"/>
      <c r="G107" s="46" t="str">
        <f>IF(F107="","",IF(F107=0,"",(F107/F$6/$A$11)))</f>
        <v/>
      </c>
      <c r="H107" s="22"/>
      <c r="I107" s="46" t="str">
        <f>IF(H107="","",IF(H107=0,"",(H107/H$6/$A$11)))</f>
        <v/>
      </c>
      <c r="J107" s="290"/>
    </row>
    <row r="108" spans="1:10" s="10" customFormat="1" ht="39" customHeight="1" x14ac:dyDescent="0.25">
      <c r="A108" s="18" t="s">
        <v>79</v>
      </c>
      <c r="B108" s="16"/>
      <c r="C108" s="127" t="str">
        <f>IF(B108="","",IF(B108=0,"",(B108/B$6/$A$11)))</f>
        <v/>
      </c>
      <c r="D108" s="16"/>
      <c r="E108" s="46" t="str">
        <f>IF(D108="","",IF(D108=0,"",(D108/D$6/$A$11)))</f>
        <v/>
      </c>
      <c r="F108" s="16"/>
      <c r="G108" s="46" t="str">
        <f>IF(F108="","",IF(F108=0,"",(F108/F$6/$A$11)))</f>
        <v/>
      </c>
      <c r="H108" s="16"/>
      <c r="I108" s="46" t="str">
        <f>IF(H108="","",IF(H108=0,"",(H108/H$6/$A$11)))</f>
        <v/>
      </c>
      <c r="J108" s="280"/>
    </row>
    <row r="109" spans="1:10" s="10" customFormat="1" ht="39" customHeight="1" x14ac:dyDescent="0.25">
      <c r="A109" s="102" t="s">
        <v>80</v>
      </c>
      <c r="B109" s="16"/>
      <c r="C109" s="127" t="str">
        <f>IF(B109="","",IF(B109=0,"",(B109/B$6/$A$11)))</f>
        <v/>
      </c>
      <c r="D109" s="16"/>
      <c r="E109" s="46" t="str">
        <f>IF(D109="","",IF(D109=0,"",(D109/D$6/$A$11)))</f>
        <v/>
      </c>
      <c r="F109" s="16"/>
      <c r="G109" s="46" t="str">
        <f>IF(F109="","",IF(F109=0,"",(F109/F$6/$A$11)))</f>
        <v/>
      </c>
      <c r="H109" s="16"/>
      <c r="I109" s="46" t="str">
        <f>IF(H109="","",IF(H109=0,"",(H109/H$6/$A$11)))</f>
        <v/>
      </c>
      <c r="J109" s="280"/>
    </row>
    <row r="110" spans="1:10" s="10" customFormat="1" ht="25.05" customHeight="1" x14ac:dyDescent="0.25">
      <c r="A110" s="135" t="s">
        <v>81</v>
      </c>
      <c r="B110" s="55">
        <f>SUM(B107:B109)</f>
        <v>0</v>
      </c>
      <c r="C110" s="127" t="str">
        <f>IF(B110="","",IF(B110=0,"",(B110/B$6/$A$11)))</f>
        <v/>
      </c>
      <c r="D110" s="55">
        <f>SUM(D107:D109)</f>
        <v>0</v>
      </c>
      <c r="E110" s="46" t="str">
        <f>IF(D110="","",IF(D110=0,"",(D110/D$6/$A$11)))</f>
        <v/>
      </c>
      <c r="F110" s="55">
        <f>SUM(F107:F109)</f>
        <v>0</v>
      </c>
      <c r="G110" s="46" t="str">
        <f>IF(F110="","",IF(F110=0,"",(F110/F$6/$A$11)))</f>
        <v/>
      </c>
      <c r="H110" s="55">
        <f>SUM(H107:H109)</f>
        <v>0</v>
      </c>
      <c r="I110" s="46" t="str">
        <f>IF(H110="","",IF(H110=0,"",(H110/H$6/$A$11)))</f>
        <v/>
      </c>
      <c r="J110" s="280"/>
    </row>
    <row r="111" spans="1:10" s="10" customFormat="1" ht="34.200000000000003" customHeight="1" x14ac:dyDescent="0.25">
      <c r="A111" s="108" t="s">
        <v>82</v>
      </c>
      <c r="B111" s="14"/>
      <c r="C111" s="14"/>
      <c r="D111" s="14"/>
      <c r="E111" s="14"/>
      <c r="F111" s="14"/>
      <c r="G111" s="14"/>
      <c r="H111" s="14"/>
      <c r="I111" s="14"/>
      <c r="J111" s="280"/>
    </row>
    <row r="112" spans="1:10" s="11" customFormat="1" ht="25.05" customHeight="1" x14ac:dyDescent="0.25">
      <c r="A112" s="18" t="s">
        <v>83</v>
      </c>
      <c r="B112" s="22"/>
      <c r="C112" s="46" t="str">
        <f t="shared" ref="C112:C120" si="20">IF(B112="","",IF(B112=0,"",(B112/B$6/$A$11)))</f>
        <v/>
      </c>
      <c r="D112" s="22"/>
      <c r="E112" s="46" t="str">
        <f t="shared" ref="E112:E120" si="21">IF(D112="","",IF(D112=0,"",(D112/D$6/$A$11)))</f>
        <v/>
      </c>
      <c r="F112" s="22"/>
      <c r="G112" s="46" t="str">
        <f t="shared" ref="G112:G120" si="22">IF(F112="","",IF(F112=0,"",(F112/F$6/$A$11)))</f>
        <v/>
      </c>
      <c r="H112" s="22"/>
      <c r="I112" s="46" t="str">
        <f t="shared" ref="I112:I120" si="23">IF(H112="","",IF(H112=0,"",(H112/H$6/$A$11)))</f>
        <v/>
      </c>
      <c r="J112" s="280"/>
    </row>
    <row r="113" spans="1:10" s="4" customFormat="1" ht="25.05" customHeight="1" x14ac:dyDescent="0.25">
      <c r="A113" s="18" t="s">
        <v>43</v>
      </c>
      <c r="B113" s="22"/>
      <c r="C113" s="127" t="str">
        <f t="shared" si="20"/>
        <v/>
      </c>
      <c r="D113" s="22"/>
      <c r="E113" s="127" t="str">
        <f t="shared" si="21"/>
        <v/>
      </c>
      <c r="F113" s="22"/>
      <c r="G113" s="46" t="str">
        <f t="shared" si="22"/>
        <v/>
      </c>
      <c r="H113" s="22"/>
      <c r="I113" s="46" t="str">
        <f t="shared" si="23"/>
        <v/>
      </c>
      <c r="J113" s="280"/>
    </row>
    <row r="114" spans="1:10" s="6" customFormat="1" ht="25.05" customHeight="1" x14ac:dyDescent="0.25">
      <c r="A114" s="18" t="s">
        <v>84</v>
      </c>
      <c r="B114" s="16"/>
      <c r="C114" s="127" t="str">
        <f t="shared" si="20"/>
        <v/>
      </c>
      <c r="D114" s="16"/>
      <c r="E114" s="46" t="str">
        <f t="shared" si="21"/>
        <v/>
      </c>
      <c r="F114" s="16"/>
      <c r="G114" s="46" t="str">
        <f t="shared" si="22"/>
        <v/>
      </c>
      <c r="H114" s="16"/>
      <c r="I114" s="46" t="str">
        <f t="shared" si="23"/>
        <v/>
      </c>
      <c r="J114" s="280"/>
    </row>
    <row r="115" spans="1:10" s="6" customFormat="1" ht="25.05" customHeight="1" x14ac:dyDescent="0.25">
      <c r="A115" s="18" t="s">
        <v>85</v>
      </c>
      <c r="B115" s="16"/>
      <c r="C115" s="127" t="str">
        <f t="shared" si="20"/>
        <v/>
      </c>
      <c r="D115" s="16"/>
      <c r="E115" s="46" t="str">
        <f t="shared" si="21"/>
        <v/>
      </c>
      <c r="F115" s="16"/>
      <c r="G115" s="46" t="str">
        <f t="shared" si="22"/>
        <v/>
      </c>
      <c r="H115" s="16"/>
      <c r="I115" s="46" t="str">
        <f t="shared" si="23"/>
        <v/>
      </c>
      <c r="J115" s="280"/>
    </row>
    <row r="116" spans="1:10" s="6" customFormat="1" ht="25.05" customHeight="1" x14ac:dyDescent="0.25">
      <c r="A116" s="109" t="s">
        <v>69</v>
      </c>
      <c r="B116" s="22"/>
      <c r="C116" s="127" t="str">
        <f t="shared" si="20"/>
        <v/>
      </c>
      <c r="D116" s="22"/>
      <c r="E116" s="46" t="str">
        <f t="shared" si="21"/>
        <v/>
      </c>
      <c r="F116" s="22"/>
      <c r="G116" s="46" t="str">
        <f t="shared" si="22"/>
        <v/>
      </c>
      <c r="H116" s="22"/>
      <c r="I116" s="46" t="str">
        <f t="shared" si="23"/>
        <v/>
      </c>
      <c r="J116" s="290"/>
    </row>
    <row r="117" spans="1:10" ht="25.05" customHeight="1" thickBot="1" x14ac:dyDescent="0.3">
      <c r="A117" s="110" t="s">
        <v>86</v>
      </c>
      <c r="B117" s="56">
        <f>SUM(B112:B116)</f>
        <v>0</v>
      </c>
      <c r="C117" s="127"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29" t="s">
        <v>87</v>
      </c>
      <c r="B118" s="271">
        <f>B110-B117</f>
        <v>0</v>
      </c>
      <c r="C118" s="127" t="str">
        <f t="shared" si="20"/>
        <v/>
      </c>
      <c r="D118" s="271">
        <f>D110-D117</f>
        <v>0</v>
      </c>
      <c r="E118" s="46" t="str">
        <f t="shared" si="21"/>
        <v/>
      </c>
      <c r="F118" s="271">
        <f>F110-F117</f>
        <v>0</v>
      </c>
      <c r="G118" s="46" t="str">
        <f t="shared" si="22"/>
        <v/>
      </c>
      <c r="H118" s="271">
        <f>H110-H117</f>
        <v>0</v>
      </c>
      <c r="I118" s="46" t="str">
        <f t="shared" si="23"/>
        <v/>
      </c>
      <c r="J118" s="280"/>
    </row>
    <row r="119" spans="1:10" s="6" customFormat="1" ht="35.4" customHeight="1" x14ac:dyDescent="0.25">
      <c r="A119" s="133" t="s">
        <v>88</v>
      </c>
      <c r="B119" s="16">
        <f>'År 2020'!B120</f>
        <v>0</v>
      </c>
      <c r="C119" s="127" t="str">
        <f t="shared" si="20"/>
        <v/>
      </c>
      <c r="D119" s="16">
        <f>'År 2020'!D120</f>
        <v>0</v>
      </c>
      <c r="E119" s="46" t="str">
        <f t="shared" si="21"/>
        <v/>
      </c>
      <c r="F119" s="16">
        <f>'År 2020'!F120</f>
        <v>0</v>
      </c>
      <c r="G119" s="46" t="str">
        <f t="shared" si="22"/>
        <v/>
      </c>
      <c r="H119" s="16">
        <f>'År 2020'!H120</f>
        <v>0</v>
      </c>
      <c r="I119" s="46" t="str">
        <f t="shared" si="23"/>
        <v/>
      </c>
      <c r="J119" s="280"/>
    </row>
    <row r="120" spans="1:10" s="6" customFormat="1" ht="35.4" customHeight="1" x14ac:dyDescent="0.25">
      <c r="A120" s="133" t="s">
        <v>89</v>
      </c>
      <c r="B120" s="158">
        <f>B118+B119</f>
        <v>0</v>
      </c>
      <c r="C120" s="127" t="str">
        <f t="shared" si="20"/>
        <v/>
      </c>
      <c r="D120" s="159">
        <f>D118+D119</f>
        <v>0</v>
      </c>
      <c r="E120" s="46" t="str">
        <f t="shared" si="21"/>
        <v/>
      </c>
      <c r="F120" s="159">
        <f>F118+F119</f>
        <v>0</v>
      </c>
      <c r="G120" s="46" t="str">
        <f t="shared" si="22"/>
        <v/>
      </c>
      <c r="H120" s="159">
        <f>H118+H119</f>
        <v>0</v>
      </c>
      <c r="I120" s="46" t="str">
        <f t="shared" si="23"/>
        <v/>
      </c>
      <c r="J120" s="280"/>
    </row>
    <row r="121" spans="1:10" s="57" customFormat="1" ht="61.2" customHeight="1" thickBot="1" x14ac:dyDescent="0.35">
      <c r="A121" s="188" t="s">
        <v>90</v>
      </c>
      <c r="B121" s="190"/>
      <c r="C121" s="190"/>
      <c r="D121" s="190"/>
      <c r="E121" s="190"/>
      <c r="F121" s="190"/>
      <c r="G121" s="190"/>
      <c r="H121" s="190"/>
      <c r="I121" s="190"/>
      <c r="J121" s="280"/>
    </row>
    <row r="122" spans="1:10" s="7" customFormat="1" ht="25.05" customHeight="1" thickTop="1" x14ac:dyDescent="0.25">
      <c r="A122" s="108" t="s">
        <v>77</v>
      </c>
      <c r="B122" s="14"/>
      <c r="C122" s="14"/>
      <c r="D122" s="14"/>
      <c r="E122" s="14"/>
      <c r="F122" s="14"/>
      <c r="G122" s="14"/>
      <c r="H122" s="14"/>
      <c r="I122" s="14"/>
      <c r="J122" s="280"/>
    </row>
    <row r="123" spans="1:10" s="12" customFormat="1" ht="32.4" customHeight="1" x14ac:dyDescent="0.25">
      <c r="A123" s="18" t="s">
        <v>91</v>
      </c>
      <c r="B123" s="22"/>
      <c r="C123" s="46" t="str">
        <f>IF(B123="","",IF(B123=0,"",(B123/B$6/$A$11)))</f>
        <v/>
      </c>
      <c r="D123" s="22"/>
      <c r="E123" s="46" t="str">
        <f>IF(D123="","",IF(D123=0,"",(D123/D$6/$A$11)))</f>
        <v/>
      </c>
      <c r="F123" s="22"/>
      <c r="G123" s="46" t="str">
        <f>IF(F123="","",IF(F123=0,"",(F123/F$6/$A$11)))</f>
        <v/>
      </c>
      <c r="H123" s="22"/>
      <c r="I123" s="46" t="str">
        <f>IF(H123="","",IF(H123=0,"",(H123/H$6/$A$11)))</f>
        <v/>
      </c>
      <c r="J123" s="280"/>
    </row>
    <row r="124" spans="1:10" s="4" customFormat="1" ht="25.05" customHeight="1" x14ac:dyDescent="0.25">
      <c r="A124" s="18" t="s">
        <v>92</v>
      </c>
      <c r="B124" s="16"/>
      <c r="C124" s="127" t="str">
        <f>IF(B124="","",IF(B124=0,"",(B124/B$6/$A$11)))</f>
        <v/>
      </c>
      <c r="D124" s="16"/>
      <c r="E124" s="46" t="str">
        <f>IF(D124="","",IF(D124=0,"",(D124/D$6/$A$11)))</f>
        <v/>
      </c>
      <c r="F124" s="16"/>
      <c r="G124" s="46" t="str">
        <f>IF(F124="","",IF(F124=0,"",(F124/F$6/$A$11)))</f>
        <v/>
      </c>
      <c r="H124" s="16"/>
      <c r="I124" s="46" t="str">
        <f>IF(H124="","",IF(H124=0,"",(H124/H$6/$A$11)))</f>
        <v/>
      </c>
      <c r="J124" s="280"/>
    </row>
    <row r="125" spans="1:10" s="6" customFormat="1" ht="25.05" customHeight="1" x14ac:dyDescent="0.25">
      <c r="A125" s="18" t="s">
        <v>93</v>
      </c>
      <c r="B125" s="16"/>
      <c r="C125" s="127" t="str">
        <f>IF(B125="","",IF(B125=0,"",(B125/B$6/$A$11)))</f>
        <v/>
      </c>
      <c r="D125" s="16"/>
      <c r="E125" s="46" t="str">
        <f>IF(D125="","",IF(D125=0,"",(D125/D$6/$A$11)))</f>
        <v/>
      </c>
      <c r="F125" s="16"/>
      <c r="G125" s="46" t="str">
        <f>IF(F125="","",IF(F125=0,"",(F125/F$6/$A$11)))</f>
        <v/>
      </c>
      <c r="H125" s="16"/>
      <c r="I125" s="46" t="str">
        <f>IF(H125="","",IF(H125=0,"",(H125/H$6/$A$11)))</f>
        <v/>
      </c>
      <c r="J125" s="280"/>
    </row>
    <row r="126" spans="1:10" s="6" customFormat="1" ht="39" customHeight="1" x14ac:dyDescent="0.25">
      <c r="A126" s="102" t="s">
        <v>80</v>
      </c>
      <c r="B126" s="16"/>
      <c r="C126" s="127" t="str">
        <f>IF(B126="","",IF(B126=0,"",(B126/B$6/$A$11)))</f>
        <v/>
      </c>
      <c r="D126" s="16"/>
      <c r="E126" s="46" t="str">
        <f>IF(D126="","",IF(D126=0,"",(D126/D$6/$A$11)))</f>
        <v/>
      </c>
      <c r="F126" s="16"/>
      <c r="G126" s="46" t="str">
        <f>IF(F126="","",IF(F126=0,"",(F126/F$6/$A$11)))</f>
        <v/>
      </c>
      <c r="H126" s="16"/>
      <c r="I126" s="46" t="str">
        <f>IF(H126="","",IF(H126=0,"",(H126/H$6/$A$11)))</f>
        <v/>
      </c>
      <c r="J126" s="280"/>
    </row>
    <row r="127" spans="1:10" s="6" customFormat="1" ht="25.05" customHeight="1" x14ac:dyDescent="0.25">
      <c r="A127" s="135" t="s">
        <v>81</v>
      </c>
      <c r="B127" s="55">
        <f>SUM(B123:B126)</f>
        <v>0</v>
      </c>
      <c r="C127" s="127" t="str">
        <f>IF(B127="","",IF(B127=0,"",(B127/B$6/$A$11)))</f>
        <v/>
      </c>
      <c r="D127" s="55">
        <f>SUM(D123:D126)</f>
        <v>0</v>
      </c>
      <c r="E127" s="46" t="str">
        <f>IF(D127="","",IF(D127=0,"",(D127/D$6/$A$11)))</f>
        <v/>
      </c>
      <c r="F127" s="55">
        <f>SUM(F123:F126)</f>
        <v>0</v>
      </c>
      <c r="G127" s="46" t="str">
        <f>IF(F127="","",IF(F127=0,"",(F127/F$6/$A$11)))</f>
        <v/>
      </c>
      <c r="H127" s="55">
        <f>SUM(H123:H126)</f>
        <v>0</v>
      </c>
      <c r="I127" s="46" t="str">
        <f>IF(H127="","",IF(H127=0,"",(H127/H$6/$A$11)))</f>
        <v/>
      </c>
      <c r="J127" s="280"/>
    </row>
    <row r="128" spans="1:10" s="12" customFormat="1" ht="35.4" customHeight="1" x14ac:dyDescent="0.25">
      <c r="A128" s="108" t="s">
        <v>82</v>
      </c>
      <c r="B128" s="14"/>
      <c r="C128" s="14"/>
      <c r="D128" s="14"/>
      <c r="E128" s="14"/>
      <c r="F128" s="14"/>
      <c r="G128" s="14"/>
      <c r="H128" s="14"/>
      <c r="I128" s="14"/>
      <c r="J128" s="280"/>
    </row>
    <row r="129" spans="1:11" s="4" customFormat="1" ht="25.05" customHeight="1" x14ac:dyDescent="0.25">
      <c r="A129" s="18" t="s">
        <v>54</v>
      </c>
      <c r="B129" s="16"/>
      <c r="C129" s="46" t="str">
        <f t="shared" ref="C129:C136" si="24">IF(B129="","",IF(B129=0,"",(B129/B$6/$A$11)))</f>
        <v/>
      </c>
      <c r="D129" s="196"/>
      <c r="E129" s="46" t="str">
        <f t="shared" ref="E129:E136" si="25">IF(D129="","",IF(D129=0,"",(D129/D$6/$A$11)))</f>
        <v/>
      </c>
      <c r="F129" s="196"/>
      <c r="G129" s="46" t="str">
        <f t="shared" ref="G129:G136" si="26">IF(F129="","",IF(F129=0,"",(F129/F$6/$A$11)))</f>
        <v/>
      </c>
      <c r="H129" s="16"/>
      <c r="I129" s="46" t="str">
        <f t="shared" ref="I129:I136" si="27">IF(H129="","",IF(H129=0,"",(H129/H$6/$A$11)))</f>
        <v/>
      </c>
      <c r="J129" s="280"/>
    </row>
    <row r="130" spans="1:11" s="6" customFormat="1" ht="25.05" customHeight="1" x14ac:dyDescent="0.25">
      <c r="A130" s="18" t="s">
        <v>94</v>
      </c>
      <c r="B130" s="16"/>
      <c r="C130" s="127" t="str">
        <f>IF(B130="","",IF(B130=0,"",(B130/B$6/$A$11)))</f>
        <v/>
      </c>
      <c r="D130" s="16"/>
      <c r="E130" s="46" t="str">
        <f>IF(D130="","",IF(D130=0,"",(D130/D$6/$A$11)))</f>
        <v/>
      </c>
      <c r="F130" s="16"/>
      <c r="G130" s="46" t="str">
        <f>IF(F130="","",IF(F130=0,"",(F130/F$6/$A$11)))</f>
        <v/>
      </c>
      <c r="H130" s="16"/>
      <c r="I130" s="46" t="str">
        <f>IF(H130="","",IF(H130=0,"",(H130/H$6/$A$11)))</f>
        <v/>
      </c>
      <c r="J130" s="280"/>
    </row>
    <row r="131" spans="1:11" s="6" customFormat="1" ht="25.05" customHeight="1" x14ac:dyDescent="0.25">
      <c r="A131" s="18" t="s">
        <v>85</v>
      </c>
      <c r="B131" s="16"/>
      <c r="C131" s="127" t="str">
        <f t="shared" si="24"/>
        <v/>
      </c>
      <c r="D131" s="16"/>
      <c r="E131" s="46" t="str">
        <f t="shared" si="25"/>
        <v/>
      </c>
      <c r="F131" s="16"/>
      <c r="G131" s="46" t="str">
        <f t="shared" si="26"/>
        <v/>
      </c>
      <c r="H131" s="16"/>
      <c r="I131" s="46" t="str">
        <f t="shared" si="27"/>
        <v/>
      </c>
      <c r="J131" s="280"/>
    </row>
    <row r="132" spans="1:11" s="12" customFormat="1" ht="25.05" customHeight="1" x14ac:dyDescent="0.25">
      <c r="A132" s="106" t="s">
        <v>69</v>
      </c>
      <c r="B132" s="22"/>
      <c r="C132" s="127" t="str">
        <f t="shared" si="24"/>
        <v/>
      </c>
      <c r="D132" s="22"/>
      <c r="E132" s="46" t="str">
        <f t="shared" si="25"/>
        <v/>
      </c>
      <c r="F132" s="22"/>
      <c r="G132" s="46" t="str">
        <f t="shared" si="26"/>
        <v/>
      </c>
      <c r="H132" s="22"/>
      <c r="I132" s="46" t="str">
        <f t="shared" si="27"/>
        <v/>
      </c>
      <c r="J132" s="280"/>
    </row>
    <row r="133" spans="1:11" s="4" customFormat="1" ht="25.05" customHeight="1" thickBot="1" x14ac:dyDescent="0.3">
      <c r="A133" s="110" t="s">
        <v>86</v>
      </c>
      <c r="B133" s="56">
        <f>SUM(B129:B132)</f>
        <v>0</v>
      </c>
      <c r="C133" s="199" t="str">
        <f t="shared" si="24"/>
        <v/>
      </c>
      <c r="D133" s="56">
        <f>SUM(D129:D132)</f>
        <v>0</v>
      </c>
      <c r="E133" s="199" t="str">
        <f t="shared" si="25"/>
        <v/>
      </c>
      <c r="F133" s="56">
        <f>SUM(F129:F132)</f>
        <v>0</v>
      </c>
      <c r="G133" s="199" t="str">
        <f t="shared" si="26"/>
        <v/>
      </c>
      <c r="H133" s="56">
        <f>SUM(H129:H132)</f>
        <v>0</v>
      </c>
      <c r="I133" s="199" t="str">
        <f t="shared" si="27"/>
        <v/>
      </c>
      <c r="J133" s="280"/>
    </row>
    <row r="134" spans="1:11" s="6" customFormat="1" ht="34.200000000000003" customHeight="1" thickTop="1" x14ac:dyDescent="0.25">
      <c r="A134" s="129" t="s">
        <v>95</v>
      </c>
      <c r="B134" s="271">
        <f>B127-B133</f>
        <v>0</v>
      </c>
      <c r="C134" s="127" t="str">
        <f t="shared" si="24"/>
        <v/>
      </c>
      <c r="D134" s="271">
        <f>D127-D133</f>
        <v>0</v>
      </c>
      <c r="E134" s="127" t="str">
        <f t="shared" si="25"/>
        <v/>
      </c>
      <c r="F134" s="271">
        <f>F127-F133</f>
        <v>0</v>
      </c>
      <c r="G134" s="127" t="str">
        <f t="shared" si="26"/>
        <v/>
      </c>
      <c r="H134" s="271">
        <f>H127-H133</f>
        <v>0</v>
      </c>
      <c r="I134" s="127" t="str">
        <f t="shared" si="27"/>
        <v/>
      </c>
      <c r="J134" s="280"/>
    </row>
    <row r="135" spans="1:11" s="6" customFormat="1" ht="36" customHeight="1" x14ac:dyDescent="0.25">
      <c r="A135" s="132" t="s">
        <v>96</v>
      </c>
      <c r="B135" s="21">
        <f>'År 2020'!B136</f>
        <v>0</v>
      </c>
      <c r="C135" s="127" t="str">
        <f t="shared" si="24"/>
        <v/>
      </c>
      <c r="D135" s="21">
        <f>'År 2020'!D136</f>
        <v>0</v>
      </c>
      <c r="E135" s="46" t="str">
        <f t="shared" si="25"/>
        <v/>
      </c>
      <c r="F135" s="21">
        <f>'År 2020'!F136</f>
        <v>0</v>
      </c>
      <c r="G135" s="46" t="str">
        <f t="shared" si="26"/>
        <v/>
      </c>
      <c r="H135" s="21">
        <f>'År 2020'!H136</f>
        <v>0</v>
      </c>
      <c r="I135" s="46" t="str">
        <f t="shared" si="27"/>
        <v/>
      </c>
      <c r="J135" s="280"/>
    </row>
    <row r="136" spans="1:11" s="6" customFormat="1" ht="36" customHeight="1" x14ac:dyDescent="0.25">
      <c r="A136" s="132" t="s">
        <v>97</v>
      </c>
      <c r="B136" s="158">
        <f>B134+B135</f>
        <v>0</v>
      </c>
      <c r="C136" s="127" t="str">
        <f t="shared" si="24"/>
        <v/>
      </c>
      <c r="D136" s="159">
        <f>D134+D135</f>
        <v>0</v>
      </c>
      <c r="E136" s="46" t="str">
        <f t="shared" si="25"/>
        <v/>
      </c>
      <c r="F136" s="159">
        <f>F134+F135</f>
        <v>0</v>
      </c>
      <c r="G136" s="46" t="str">
        <f t="shared" si="26"/>
        <v/>
      </c>
      <c r="H136" s="159">
        <f>H134+H135</f>
        <v>0</v>
      </c>
      <c r="I136" s="46" t="str">
        <f t="shared" si="27"/>
        <v/>
      </c>
      <c r="J136" s="280"/>
    </row>
    <row r="137" spans="1:11" s="57" customFormat="1" ht="64.8" customHeight="1" thickBot="1" x14ac:dyDescent="0.35">
      <c r="A137" s="188" t="s">
        <v>98</v>
      </c>
      <c r="B137" s="190"/>
      <c r="C137" s="190"/>
      <c r="D137" s="190"/>
      <c r="E137" s="190"/>
      <c r="F137" s="190"/>
      <c r="G137" s="190"/>
      <c r="H137" s="190"/>
      <c r="I137" s="190"/>
      <c r="J137" s="280"/>
    </row>
    <row r="138" spans="1:11" ht="25.05" customHeight="1" thickTop="1" x14ac:dyDescent="0.25">
      <c r="A138" s="108" t="s">
        <v>77</v>
      </c>
      <c r="B138" s="14"/>
      <c r="C138" s="14"/>
      <c r="D138" s="14"/>
      <c r="E138" s="14"/>
      <c r="F138" s="14"/>
      <c r="G138" s="14"/>
      <c r="H138" s="14"/>
      <c r="I138" s="14"/>
      <c r="K138" s="5"/>
    </row>
    <row r="139" spans="1:11" s="6" customFormat="1" ht="30.6" customHeight="1" x14ac:dyDescent="0.25">
      <c r="A139" s="18" t="s">
        <v>99</v>
      </c>
      <c r="B139" s="22"/>
      <c r="C139" s="46" t="str">
        <f>IF(B139="","",IF(B139=0,"",(B139/B$6/$A$11)))</f>
        <v/>
      </c>
      <c r="D139" s="22"/>
      <c r="E139" s="46" t="str">
        <f>IF(D139="","",IF(D139=0,"",(D139/D$6/$A$11)))</f>
        <v/>
      </c>
      <c r="F139" s="22"/>
      <c r="G139" s="46" t="str">
        <f>IF(F139="","",IF(F139=0,"",(F139/F$6/$A$11)))</f>
        <v/>
      </c>
      <c r="H139" s="22"/>
      <c r="I139" s="46" t="str">
        <f>IF(H139="","",IF(H139=0,"",(H139/H$6/$A$11)))</f>
        <v/>
      </c>
      <c r="J139" s="280"/>
    </row>
    <row r="140" spans="1:11" s="6" customFormat="1" ht="25.05" customHeight="1" x14ac:dyDescent="0.25">
      <c r="A140" s="18" t="s">
        <v>100</v>
      </c>
      <c r="B140" s="16"/>
      <c r="C140" s="127" t="str">
        <f>IF(B140="","",IF(B140=0,"",(B140/B$6/$A$11)))</f>
        <v/>
      </c>
      <c r="D140" s="16"/>
      <c r="E140" s="46" t="str">
        <f>IF(D140="","",IF(D140=0,"",(D140/D$6/$A$11)))</f>
        <v/>
      </c>
      <c r="F140" s="16"/>
      <c r="G140" s="46" t="str">
        <f>IF(F140="","",IF(F140=0,"",(F140/F$6/$A$11)))</f>
        <v/>
      </c>
      <c r="H140" s="16"/>
      <c r="I140" s="46" t="str">
        <f>IF(H140="","",IF(H140=0,"",(H140/H$6/$A$11)))</f>
        <v/>
      </c>
      <c r="J140" s="280"/>
    </row>
    <row r="141" spans="1:11" ht="25.05" customHeight="1" x14ac:dyDescent="0.25">
      <c r="A141" s="18" t="s">
        <v>93</v>
      </c>
      <c r="B141" s="16"/>
      <c r="C141" s="127"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2" t="s">
        <v>80</v>
      </c>
      <c r="B142" s="16"/>
      <c r="C142" s="127" t="str">
        <f>IF(B142="","",IF(B142=0,"",(B142/B$6/$A$11)))</f>
        <v/>
      </c>
      <c r="D142" s="16"/>
      <c r="E142" s="46" t="str">
        <f>IF(D142="","",IF(D142=0,"",(D142/D$6/$A$11)))</f>
        <v/>
      </c>
      <c r="F142" s="16"/>
      <c r="G142" s="46" t="str">
        <f>IF(F142="","",IF(F142=0,"",(F142/F$6/$A$11)))</f>
        <v/>
      </c>
      <c r="H142" s="16"/>
      <c r="I142" s="46" t="str">
        <f>IF(H142="","",IF(H142=0,"",(H142/H$6/$A$11)))</f>
        <v/>
      </c>
      <c r="J142" s="280"/>
    </row>
    <row r="143" spans="1:11" s="6" customFormat="1" ht="25.05" customHeight="1" x14ac:dyDescent="0.25">
      <c r="A143" s="135" t="s">
        <v>81</v>
      </c>
      <c r="B143" s="55">
        <f>SUM(B139:B142)</f>
        <v>0</v>
      </c>
      <c r="C143" s="127" t="str">
        <f>IF(B143="","",IF(B143=0,"",(B143/B$6/$A$11)))</f>
        <v/>
      </c>
      <c r="D143" s="55">
        <f>SUM(D139:D142)</f>
        <v>0</v>
      </c>
      <c r="E143" s="46" t="str">
        <f>IF(D143="","",IF(D143=0,"",(D143/D$6/$A$11)))</f>
        <v/>
      </c>
      <c r="F143" s="55">
        <f>SUM(F139:F142)</f>
        <v>0</v>
      </c>
      <c r="G143" s="46" t="str">
        <f>IF(F143="","",IF(F143=0,"",(F143/F$6/$A$11)))</f>
        <v/>
      </c>
      <c r="H143" s="55">
        <f>SUM(H139:H142)</f>
        <v>0</v>
      </c>
      <c r="I143" s="46" t="str">
        <f>IF(H143="","",IF(H143=0,"",(H143/H$6/$A$11)))</f>
        <v/>
      </c>
      <c r="J143" s="280"/>
    </row>
    <row r="144" spans="1:11" s="6" customFormat="1" ht="25.05" customHeight="1" x14ac:dyDescent="0.25">
      <c r="A144" s="108" t="s">
        <v>82</v>
      </c>
      <c r="B144" s="15"/>
      <c r="C144" s="58" t="str">
        <f>IF(B144="","",IF(B144=0,"",(B144/$B$14/#REF!)))</f>
        <v/>
      </c>
      <c r="D144" s="15"/>
      <c r="E144" s="58" t="str">
        <f>IF(D144="","",IF(D144=0,"",(D144/$B$14/#REF!)))</f>
        <v/>
      </c>
      <c r="F144" s="15"/>
      <c r="G144" s="58" t="str">
        <f>IF(F144="","",IF(F144=0,"",(F144/$B$14/#REF!)))</f>
        <v/>
      </c>
      <c r="H144" s="15"/>
      <c r="I144" s="58" t="str">
        <f>IF(H144="","",IF(H144=0,"",(H144/$B$14/#REF!)))</f>
        <v/>
      </c>
      <c r="J144" s="280"/>
    </row>
    <row r="145" spans="1:10" s="6" customFormat="1" ht="25.05" customHeight="1" x14ac:dyDescent="0.25">
      <c r="A145" s="18" t="s">
        <v>101</v>
      </c>
      <c r="B145" s="16"/>
      <c r="C145" s="46" t="str">
        <f>IF(B145="","",IF(B145=0,"",(B145/B$6/$A$11)))</f>
        <v/>
      </c>
      <c r="D145" s="16"/>
      <c r="E145" s="46" t="str">
        <f>IF(D145="","",IF(D145=0,"",(D145/D$6/$A$11)))</f>
        <v/>
      </c>
      <c r="F145" s="16"/>
      <c r="G145" s="46" t="str">
        <f>IF(F145="","",IF(F145=0,"",(F145/F$6/$A$11)))</f>
        <v/>
      </c>
      <c r="H145" s="16"/>
      <c r="I145" s="46" t="str">
        <f>IF(H145="","",IF(H145=0,"",(H145/H$6/$A$11)))</f>
        <v/>
      </c>
      <c r="J145" s="280"/>
    </row>
    <row r="146" spans="1:10" s="6" customFormat="1" ht="25.05" customHeight="1" x14ac:dyDescent="0.25">
      <c r="A146" s="18" t="s">
        <v>85</v>
      </c>
      <c r="B146" s="16"/>
      <c r="C146" s="127" t="str">
        <f t="shared" ref="C146:C152" si="28">IF(B146="","",IF(B146=0,"",(B146/B$6/$A$11)))</f>
        <v/>
      </c>
      <c r="D146" s="16"/>
      <c r="E146" s="46" t="str">
        <f t="shared" ref="E146:E152" si="29">IF(D146="","",IF(D146=0,"",(D146/D$6/$A$11)))</f>
        <v/>
      </c>
      <c r="F146" s="16"/>
      <c r="G146" s="46" t="str">
        <f t="shared" ref="G146:G152" si="30">IF(F146="","",IF(F146=0,"",(F146/F$6/$A$11)))</f>
        <v/>
      </c>
      <c r="H146" s="16"/>
      <c r="I146" s="46" t="str">
        <f t="shared" ref="I146:I152" si="31">IF(H146="","",IF(H146=0,"",(H146/H$6/$A$11)))</f>
        <v/>
      </c>
      <c r="J146" s="280"/>
    </row>
    <row r="147" spans="1:10" s="6" customFormat="1" ht="25.05" customHeight="1" x14ac:dyDescent="0.25">
      <c r="A147" s="106" t="s">
        <v>69</v>
      </c>
      <c r="B147" s="22"/>
      <c r="C147" s="127" t="str">
        <f t="shared" si="28"/>
        <v/>
      </c>
      <c r="D147" s="22"/>
      <c r="E147" s="127" t="str">
        <f t="shared" si="29"/>
        <v/>
      </c>
      <c r="F147" s="16"/>
      <c r="G147" s="46" t="str">
        <f t="shared" si="30"/>
        <v/>
      </c>
      <c r="H147" s="16"/>
      <c r="I147" s="46" t="str">
        <f t="shared" si="31"/>
        <v/>
      </c>
      <c r="J147" s="280"/>
    </row>
    <row r="148" spans="1:10" s="6" customFormat="1" ht="25.05" customHeight="1" thickBot="1" x14ac:dyDescent="0.3">
      <c r="A148" s="110" t="s">
        <v>86</v>
      </c>
      <c r="B148" s="56">
        <f>SUM(B145:B147)</f>
        <v>0</v>
      </c>
      <c r="C148" s="199" t="str">
        <f t="shared" si="28"/>
        <v/>
      </c>
      <c r="D148" s="56">
        <f>SUM(D145:D147)</f>
        <v>0</v>
      </c>
      <c r="E148" s="199" t="str">
        <f t="shared" si="29"/>
        <v/>
      </c>
      <c r="F148" s="56">
        <f>SUM(F145:F147)</f>
        <v>0</v>
      </c>
      <c r="G148" s="199" t="str">
        <f t="shared" si="30"/>
        <v/>
      </c>
      <c r="H148" s="56">
        <f>SUM(H145:H147)</f>
        <v>0</v>
      </c>
      <c r="I148" s="199" t="str">
        <f t="shared" si="31"/>
        <v/>
      </c>
      <c r="J148" s="280"/>
    </row>
    <row r="149" spans="1:10" s="6" customFormat="1" ht="32.4" customHeight="1" thickTop="1" x14ac:dyDescent="0.25">
      <c r="A149" s="129" t="s">
        <v>102</v>
      </c>
      <c r="B149" s="271">
        <f>B143-B148</f>
        <v>0</v>
      </c>
      <c r="C149" s="127" t="str">
        <f t="shared" si="28"/>
        <v/>
      </c>
      <c r="D149" s="271">
        <f>D143-D148</f>
        <v>0</v>
      </c>
      <c r="E149" s="127" t="str">
        <f t="shared" si="29"/>
        <v/>
      </c>
      <c r="F149" s="271">
        <f>F143-F148</f>
        <v>0</v>
      </c>
      <c r="G149" s="127" t="str">
        <f t="shared" si="30"/>
        <v/>
      </c>
      <c r="H149" s="271">
        <f>H143-H148</f>
        <v>0</v>
      </c>
      <c r="I149" s="127" t="str">
        <f t="shared" si="31"/>
        <v/>
      </c>
      <c r="J149" s="280"/>
    </row>
    <row r="150" spans="1:10" s="6" customFormat="1" ht="38.4" customHeight="1" x14ac:dyDescent="0.25">
      <c r="A150" s="132" t="s">
        <v>103</v>
      </c>
      <c r="B150" s="16">
        <f>'År 2020'!B151</f>
        <v>0</v>
      </c>
      <c r="C150" s="127" t="str">
        <f t="shared" si="28"/>
        <v/>
      </c>
      <c r="D150" s="16">
        <f>'År 2020'!D151</f>
        <v>0</v>
      </c>
      <c r="E150" s="46" t="str">
        <f t="shared" si="29"/>
        <v/>
      </c>
      <c r="F150" s="16">
        <f>'År 2020'!F151</f>
        <v>0</v>
      </c>
      <c r="G150" s="46" t="str">
        <f t="shared" si="30"/>
        <v/>
      </c>
      <c r="H150" s="16">
        <f>'År 2020'!H151</f>
        <v>0</v>
      </c>
      <c r="I150" s="46" t="str">
        <f t="shared" si="31"/>
        <v/>
      </c>
      <c r="J150" s="280"/>
    </row>
    <row r="151" spans="1:10" s="6" customFormat="1" ht="32.4" customHeight="1" x14ac:dyDescent="0.25">
      <c r="A151" s="132" t="s">
        <v>104</v>
      </c>
      <c r="B151" s="158">
        <f>B149+B150</f>
        <v>0</v>
      </c>
      <c r="C151" s="127" t="str">
        <f t="shared" si="28"/>
        <v/>
      </c>
      <c r="D151" s="159">
        <f>D149+D150</f>
        <v>0</v>
      </c>
      <c r="E151" s="46" t="str">
        <f t="shared" si="29"/>
        <v/>
      </c>
      <c r="F151" s="159">
        <f>F149+F150</f>
        <v>0</v>
      </c>
      <c r="G151" s="46" t="str">
        <f t="shared" si="30"/>
        <v/>
      </c>
      <c r="H151" s="159">
        <f>H149+H150</f>
        <v>0</v>
      </c>
      <c r="I151" s="46" t="str">
        <f t="shared" si="31"/>
        <v/>
      </c>
      <c r="J151" s="280"/>
    </row>
    <row r="152" spans="1:10" s="57" customFormat="1" ht="51.6" customHeight="1" thickBot="1" x14ac:dyDescent="0.35">
      <c r="A152" s="188" t="s">
        <v>105</v>
      </c>
      <c r="B152" s="190"/>
      <c r="C152" s="190"/>
      <c r="D152" s="190"/>
      <c r="E152" s="190"/>
      <c r="F152" s="190"/>
      <c r="G152" s="190"/>
      <c r="H152" s="190"/>
      <c r="I152" s="190"/>
      <c r="J152" s="280"/>
    </row>
    <row r="153" spans="1:10" ht="25.05" customHeight="1" thickTop="1" x14ac:dyDescent="0.25">
      <c r="A153" s="108" t="s">
        <v>77</v>
      </c>
      <c r="B153" s="14"/>
      <c r="C153" s="14"/>
      <c r="D153" s="14"/>
      <c r="E153" s="14"/>
      <c r="F153" s="14"/>
      <c r="G153" s="14"/>
      <c r="H153" s="14"/>
      <c r="I153" s="14"/>
    </row>
    <row r="154" spans="1:10" s="6" customFormat="1" ht="25.05" customHeight="1" x14ac:dyDescent="0.25">
      <c r="A154" s="18" t="s">
        <v>106</v>
      </c>
      <c r="B154" s="16"/>
      <c r="C154" s="46" t="str">
        <f>IF(B154="","",IF(B154=0,"",(B154/B$6/$A$11)))</f>
        <v/>
      </c>
      <c r="D154" s="196"/>
      <c r="E154" s="46" t="str">
        <f>IF(D154="","",IF(D154=0,"",(D154/D$6/$A$11)))</f>
        <v/>
      </c>
      <c r="F154" s="196"/>
      <c r="G154" s="46" t="str">
        <f>IF(F154="","",IF(F154=0,"",(F154/F$6/$A$11)))</f>
        <v/>
      </c>
      <c r="H154" s="16"/>
      <c r="I154" s="46" t="str">
        <f>IF(H154="","",IF(H154=0,"",(H154/H$6/$A$11)))</f>
        <v/>
      </c>
      <c r="J154" s="291"/>
    </row>
    <row r="155" spans="1:10" s="6" customFormat="1" ht="25.05" customHeight="1" x14ac:dyDescent="0.25">
      <c r="A155" s="18" t="s">
        <v>107</v>
      </c>
      <c r="B155" s="16"/>
      <c r="C155" s="127" t="str">
        <f>IF(B155="","",IF(B155=0,"",(B155/B$6/$A$11)))</f>
        <v/>
      </c>
      <c r="D155" s="16"/>
      <c r="E155" s="46" t="str">
        <f>IF(D155="","",IF(D155=0,"",(D155/D$6/$A$11)))</f>
        <v/>
      </c>
      <c r="F155" s="16"/>
      <c r="G155" s="46" t="str">
        <f>IF(F155="","",IF(F155=0,"",(F155/F$6/$A$11)))</f>
        <v/>
      </c>
      <c r="H155" s="16"/>
      <c r="I155" s="46" t="str">
        <f>IF(H155="","",IF(H155=0,"",(H155/H$6/$A$11)))</f>
        <v/>
      </c>
      <c r="J155" s="280"/>
    </row>
    <row r="156" spans="1:10" s="6" customFormat="1" ht="35.4" customHeight="1" x14ac:dyDescent="0.25">
      <c r="A156" s="18" t="s">
        <v>108</v>
      </c>
      <c r="B156" s="16"/>
      <c r="C156" s="127" t="str">
        <f>IF(B156="","",IF(B156=0,"",(B156/B$6/$A$11)))</f>
        <v/>
      </c>
      <c r="D156" s="16"/>
      <c r="E156" s="46" t="str">
        <f>IF(D156="","",IF(D156=0,"",(D156/D$6/$A$11)))</f>
        <v/>
      </c>
      <c r="F156" s="16"/>
      <c r="G156" s="46" t="str">
        <f>IF(F156="","",IF(F156=0,"",(F156/F$6/$A$11)))</f>
        <v/>
      </c>
      <c r="H156" s="16"/>
      <c r="I156" s="46" t="str">
        <f>IF(H156="","",IF(H156=0,"",(H156/H$6/$A$11)))</f>
        <v/>
      </c>
      <c r="J156" s="280"/>
    </row>
    <row r="157" spans="1:10" s="6" customFormat="1" ht="35.4" customHeight="1" x14ac:dyDescent="0.25">
      <c r="A157" s="102" t="s">
        <v>80</v>
      </c>
      <c r="B157" s="16"/>
      <c r="C157" s="127" t="str">
        <f>IF(B157="","",IF(B157=0,"",(B157/B$6/$A$11)))</f>
        <v/>
      </c>
      <c r="D157" s="16"/>
      <c r="E157" s="46" t="str">
        <f>IF(D157="","",IF(D157=0,"",(D157/D$6/$A$11)))</f>
        <v/>
      </c>
      <c r="F157" s="16"/>
      <c r="G157" s="46" t="str">
        <f>IF(F157="","",IF(F157=0,"",(F157/F$6/$A$11)))</f>
        <v/>
      </c>
      <c r="H157" s="16"/>
      <c r="I157" s="46" t="str">
        <f>IF(H157="","",IF(H157=0,"",(H157/H$6/$A$11)))</f>
        <v/>
      </c>
      <c r="J157" s="280"/>
    </row>
    <row r="158" spans="1:10" s="6" customFormat="1" ht="25.05" customHeight="1" x14ac:dyDescent="0.25">
      <c r="A158" s="135" t="s">
        <v>81</v>
      </c>
      <c r="B158" s="55">
        <f>SUM(B154:B157)</f>
        <v>0</v>
      </c>
      <c r="C158" s="127" t="str">
        <f>IF(B158="","",IF(B158=0,"",(B158/B$6/$A$11)))</f>
        <v/>
      </c>
      <c r="D158" s="55">
        <f>SUM(D154:D157)</f>
        <v>0</v>
      </c>
      <c r="E158" s="46" t="str">
        <f>IF(D158="","",IF(D158=0,"",(D158/D$6/$A$11)))</f>
        <v/>
      </c>
      <c r="F158" s="55">
        <f>SUM(F154:F157)</f>
        <v>0</v>
      </c>
      <c r="G158" s="46" t="str">
        <f>IF(F158="","",IF(F158=0,"",(F158/F$6/$A$11)))</f>
        <v/>
      </c>
      <c r="H158" s="55">
        <f>SUM(H154:H157)</f>
        <v>0</v>
      </c>
      <c r="I158" s="46" t="str">
        <f>IF(H158="","",IF(H158=0,"",(H158/H$6/$A$11)))</f>
        <v/>
      </c>
      <c r="J158" s="280"/>
    </row>
    <row r="159" spans="1:10" s="6" customFormat="1" ht="35.4" customHeight="1" x14ac:dyDescent="0.25">
      <c r="A159" s="108" t="s">
        <v>82</v>
      </c>
      <c r="B159" s="14"/>
      <c r="C159" s="14"/>
      <c r="D159" s="14"/>
      <c r="E159" s="14"/>
      <c r="F159" s="14"/>
      <c r="G159" s="14"/>
      <c r="H159" s="14"/>
      <c r="I159" s="14"/>
      <c r="J159" s="291"/>
    </row>
    <row r="160" spans="1:10" s="6" customFormat="1" ht="25.05" customHeight="1" x14ac:dyDescent="0.25">
      <c r="A160" s="18" t="s">
        <v>54</v>
      </c>
      <c r="B160" s="16"/>
      <c r="C160" s="46" t="str">
        <f t="shared" ref="C160:C167" si="32">IF(B160="","",IF(B160=0,"",(B160/B$6/$A$11)))</f>
        <v/>
      </c>
      <c r="D160" s="196"/>
      <c r="E160" s="46" t="str">
        <f t="shared" ref="E160:E167" si="33">IF(D160="","",IF(D160=0,"",(D160/D$6/$A$11)))</f>
        <v/>
      </c>
      <c r="F160" s="196"/>
      <c r="G160" s="46" t="str">
        <f t="shared" ref="G160:G167" si="34">IF(F160="","",IF(F160=0,"",(F160/F$6/$A$11)))</f>
        <v/>
      </c>
      <c r="H160" s="16"/>
      <c r="I160" s="46" t="str">
        <f t="shared" ref="I160:I167" si="35">IF(H160="","",IF(H160=0,"",(H160/H$6/$A$11)))</f>
        <v/>
      </c>
      <c r="J160" s="290"/>
    </row>
    <row r="161" spans="1:10" s="6" customFormat="1" ht="25.05" customHeight="1" x14ac:dyDescent="0.25">
      <c r="A161" s="18" t="s">
        <v>109</v>
      </c>
      <c r="B161" s="16"/>
      <c r="C161" s="127" t="str">
        <f t="shared" si="32"/>
        <v/>
      </c>
      <c r="D161" s="16"/>
      <c r="E161" s="46" t="str">
        <f t="shared" si="33"/>
        <v/>
      </c>
      <c r="F161" s="16"/>
      <c r="G161" s="46" t="str">
        <f t="shared" si="34"/>
        <v/>
      </c>
      <c r="H161" s="16"/>
      <c r="I161" s="46" t="str">
        <f t="shared" si="35"/>
        <v/>
      </c>
      <c r="J161" s="290"/>
    </row>
    <row r="162" spans="1:10" s="6" customFormat="1" ht="25.05" customHeight="1" x14ac:dyDescent="0.25">
      <c r="A162" s="18" t="s">
        <v>85</v>
      </c>
      <c r="B162" s="16"/>
      <c r="C162" s="127" t="str">
        <f t="shared" si="32"/>
        <v/>
      </c>
      <c r="D162" s="16"/>
      <c r="E162" s="46" t="str">
        <f t="shared" si="33"/>
        <v/>
      </c>
      <c r="F162" s="16"/>
      <c r="G162" s="46" t="str">
        <f t="shared" si="34"/>
        <v/>
      </c>
      <c r="H162" s="16"/>
      <c r="I162" s="46" t="str">
        <f t="shared" si="35"/>
        <v/>
      </c>
      <c r="J162" s="280"/>
    </row>
    <row r="163" spans="1:10" ht="25.05" customHeight="1" x14ac:dyDescent="0.25">
      <c r="A163" s="109" t="s">
        <v>69</v>
      </c>
      <c r="B163" s="22"/>
      <c r="C163" s="127" t="str">
        <f t="shared" si="32"/>
        <v/>
      </c>
      <c r="D163" s="22"/>
      <c r="E163" s="46" t="str">
        <f t="shared" si="33"/>
        <v/>
      </c>
      <c r="F163" s="22"/>
      <c r="G163" s="46" t="str">
        <f t="shared" si="34"/>
        <v/>
      </c>
      <c r="H163" s="22"/>
      <c r="I163" s="46" t="str">
        <f t="shared" si="35"/>
        <v/>
      </c>
    </row>
    <row r="164" spans="1:10" s="6" customFormat="1" ht="36" customHeight="1" thickBot="1" x14ac:dyDescent="0.3">
      <c r="A164" s="110" t="s">
        <v>86</v>
      </c>
      <c r="B164" s="56">
        <f>SUM(B160:B163)</f>
        <v>0</v>
      </c>
      <c r="C164" s="199" t="str">
        <f t="shared" si="32"/>
        <v/>
      </c>
      <c r="D164" s="56">
        <f>SUM(D160:D163)</f>
        <v>0</v>
      </c>
      <c r="E164" s="199" t="str">
        <f t="shared" si="33"/>
        <v/>
      </c>
      <c r="F164" s="56">
        <f>SUM(F160:F163)</f>
        <v>0</v>
      </c>
      <c r="G164" s="199" t="str">
        <f t="shared" si="34"/>
        <v/>
      </c>
      <c r="H164" s="56">
        <f>SUM(H160:H163)</f>
        <v>0</v>
      </c>
      <c r="I164" s="199" t="str">
        <f t="shared" si="35"/>
        <v/>
      </c>
      <c r="J164" s="280"/>
    </row>
    <row r="165" spans="1:10" s="6" customFormat="1" ht="39" customHeight="1" thickTop="1" x14ac:dyDescent="0.25">
      <c r="A165" s="129" t="s">
        <v>110</v>
      </c>
      <c r="B165" s="271">
        <f>B158-B164</f>
        <v>0</v>
      </c>
      <c r="C165" s="127" t="str">
        <f t="shared" si="32"/>
        <v/>
      </c>
      <c r="D165" s="271">
        <f>D158-D164</f>
        <v>0</v>
      </c>
      <c r="E165" s="127" t="str">
        <f t="shared" si="33"/>
        <v/>
      </c>
      <c r="F165" s="271">
        <f>F158-F164</f>
        <v>0</v>
      </c>
      <c r="G165" s="127" t="str">
        <f t="shared" si="34"/>
        <v/>
      </c>
      <c r="H165" s="271">
        <f>H158-H164</f>
        <v>0</v>
      </c>
      <c r="I165" s="127" t="str">
        <f t="shared" si="35"/>
        <v/>
      </c>
      <c r="J165" s="280"/>
    </row>
    <row r="166" spans="1:10" s="6" customFormat="1" ht="36" customHeight="1" x14ac:dyDescent="0.25">
      <c r="A166" s="132" t="s">
        <v>111</v>
      </c>
      <c r="B166" s="16">
        <f>'År 2020'!B167</f>
        <v>0</v>
      </c>
      <c r="C166" s="127" t="str">
        <f t="shared" si="32"/>
        <v/>
      </c>
      <c r="D166" s="16">
        <f>'År 2020'!D167</f>
        <v>0</v>
      </c>
      <c r="E166" s="46" t="str">
        <f t="shared" si="33"/>
        <v/>
      </c>
      <c r="F166" s="16">
        <f>'År 2020'!F167</f>
        <v>0</v>
      </c>
      <c r="G166" s="46" t="str">
        <f t="shared" si="34"/>
        <v/>
      </c>
      <c r="H166" s="16">
        <f>'År 2020'!H167</f>
        <v>0</v>
      </c>
      <c r="I166" s="46" t="str">
        <f t="shared" si="35"/>
        <v/>
      </c>
      <c r="J166" s="280"/>
    </row>
    <row r="167" spans="1:10" s="6" customFormat="1" ht="36" customHeight="1" x14ac:dyDescent="0.25">
      <c r="A167" s="132" t="s">
        <v>104</v>
      </c>
      <c r="B167" s="158">
        <f>B165+B166</f>
        <v>0</v>
      </c>
      <c r="C167" s="127" t="str">
        <f t="shared" si="32"/>
        <v/>
      </c>
      <c r="D167" s="159">
        <f>D165+D166</f>
        <v>0</v>
      </c>
      <c r="E167" s="46" t="str">
        <f t="shared" si="33"/>
        <v/>
      </c>
      <c r="F167" s="159">
        <f>F165+F166</f>
        <v>0</v>
      </c>
      <c r="G167" s="46" t="str">
        <f t="shared" si="34"/>
        <v/>
      </c>
      <c r="H167" s="159">
        <f>H165+H166</f>
        <v>0</v>
      </c>
      <c r="I167" s="46" t="str">
        <f t="shared" si="35"/>
        <v/>
      </c>
      <c r="J167" s="280"/>
    </row>
    <row r="168" spans="1:10" s="51" customFormat="1" ht="55.8" customHeight="1" thickBot="1" x14ac:dyDescent="0.35">
      <c r="A168" s="188" t="s">
        <v>112</v>
      </c>
      <c r="B168" s="190"/>
      <c r="C168" s="190"/>
      <c r="D168" s="190"/>
      <c r="E168" s="190"/>
      <c r="F168" s="190"/>
      <c r="G168" s="190"/>
      <c r="H168" s="190"/>
      <c r="I168" s="190"/>
      <c r="J168" s="280"/>
    </row>
    <row r="169" spans="1:10" s="6" customFormat="1" ht="36.6" customHeight="1" thickTop="1" x14ac:dyDescent="0.25">
      <c r="A169" s="182" t="s">
        <v>113</v>
      </c>
      <c r="B169" s="183">
        <f>'År 2020'!B177</f>
        <v>0</v>
      </c>
      <c r="C169" s="127" t="str">
        <f t="shared" ref="C169:C177" si="36">IF(B169="","",IF(B169=0,"",(B169/B$6/$A$11)))</f>
        <v/>
      </c>
      <c r="D169" s="183">
        <f>'År 2020'!D177</f>
        <v>0</v>
      </c>
      <c r="E169" s="46" t="str">
        <f t="shared" ref="E169:E177" si="37">IF(D169="","",IF(D169=0,"",(D169/D$6/$A$11)))</f>
        <v/>
      </c>
      <c r="F169" s="183">
        <f>'År 2020'!F177</f>
        <v>0</v>
      </c>
      <c r="G169" s="46" t="str">
        <f t="shared" ref="G169:G177" si="38">IF(F169="","",IF(F169=0,"",(F169/F$6/$A$11)))</f>
        <v/>
      </c>
      <c r="H169" s="183">
        <f>'År 2020'!H177</f>
        <v>0</v>
      </c>
      <c r="I169" s="46" t="str">
        <f t="shared" ref="I169:I177" si="39">IF(H169="","",IF(H169=0,"",(H169/H$6/$A$11)))</f>
        <v/>
      </c>
      <c r="J169" s="280"/>
    </row>
    <row r="170" spans="1:10" s="7" customFormat="1" ht="36.6" customHeight="1" x14ac:dyDescent="0.25">
      <c r="A170" s="18" t="s">
        <v>114</v>
      </c>
      <c r="B170" s="16"/>
      <c r="C170" s="127" t="str">
        <f t="shared" si="36"/>
        <v/>
      </c>
      <c r="D170" s="16"/>
      <c r="E170" s="46" t="str">
        <f t="shared" si="37"/>
        <v/>
      </c>
      <c r="F170" s="16"/>
      <c r="G170" s="46" t="str">
        <f t="shared" si="38"/>
        <v/>
      </c>
      <c r="H170" s="16"/>
      <c r="I170" s="46" t="str">
        <f t="shared" si="39"/>
        <v/>
      </c>
      <c r="J170" s="280"/>
    </row>
    <row r="171" spans="1:10" s="7" customFormat="1" ht="36.6" customHeight="1" x14ac:dyDescent="0.25">
      <c r="A171" s="18" t="s">
        <v>115</v>
      </c>
      <c r="B171" s="16"/>
      <c r="C171" s="127" t="str">
        <f t="shared" si="36"/>
        <v/>
      </c>
      <c r="D171" s="16"/>
      <c r="E171" s="46" t="str">
        <f t="shared" si="37"/>
        <v/>
      </c>
      <c r="F171" s="16"/>
      <c r="G171" s="46" t="str">
        <f t="shared" si="38"/>
        <v/>
      </c>
      <c r="H171" s="16"/>
      <c r="I171" s="46" t="str">
        <f t="shared" si="39"/>
        <v/>
      </c>
      <c r="J171" s="280"/>
    </row>
    <row r="172" spans="1:10" s="7" customFormat="1" ht="36.6" customHeight="1" x14ac:dyDescent="0.25">
      <c r="A172" s="18" t="s">
        <v>116</v>
      </c>
      <c r="B172" s="16"/>
      <c r="C172" s="127" t="str">
        <f t="shared" si="36"/>
        <v/>
      </c>
      <c r="D172" s="16"/>
      <c r="E172" s="46" t="str">
        <f t="shared" si="37"/>
        <v/>
      </c>
      <c r="F172" s="16"/>
      <c r="G172" s="46" t="str">
        <f t="shared" si="38"/>
        <v/>
      </c>
      <c r="H172" s="16"/>
      <c r="I172" s="46" t="str">
        <f t="shared" si="39"/>
        <v/>
      </c>
      <c r="J172" s="280"/>
    </row>
    <row r="173" spans="1:10" ht="36.6" customHeight="1" x14ac:dyDescent="0.25">
      <c r="A173" s="18" t="s">
        <v>117</v>
      </c>
      <c r="B173" s="16"/>
      <c r="C173" s="127" t="str">
        <f t="shared" si="36"/>
        <v/>
      </c>
      <c r="D173" s="16"/>
      <c r="E173" s="46" t="str">
        <f t="shared" si="37"/>
        <v/>
      </c>
      <c r="F173" s="16"/>
      <c r="G173" s="46" t="str">
        <f t="shared" si="38"/>
        <v/>
      </c>
      <c r="H173" s="16"/>
      <c r="I173" s="46" t="str">
        <f t="shared" si="39"/>
        <v/>
      </c>
    </row>
    <row r="174" spans="1:10" ht="43.2" customHeight="1" x14ac:dyDescent="0.25">
      <c r="A174" s="18" t="s">
        <v>118</v>
      </c>
      <c r="B174" s="16"/>
      <c r="C174" s="127" t="str">
        <f t="shared" si="36"/>
        <v/>
      </c>
      <c r="D174" s="16"/>
      <c r="E174" s="46" t="str">
        <f t="shared" si="37"/>
        <v/>
      </c>
      <c r="F174" s="16"/>
      <c r="G174" s="46" t="str">
        <f t="shared" si="38"/>
        <v/>
      </c>
      <c r="H174" s="16"/>
      <c r="I174" s="46" t="str">
        <f t="shared" si="39"/>
        <v/>
      </c>
    </row>
    <row r="175" spans="1:10" ht="36.6" customHeight="1" x14ac:dyDescent="0.25">
      <c r="A175" s="111" t="s">
        <v>119</v>
      </c>
      <c r="B175" s="16"/>
      <c r="C175" s="127" t="str">
        <f t="shared" si="36"/>
        <v/>
      </c>
      <c r="D175" s="16"/>
      <c r="E175" s="46" t="str">
        <f t="shared" si="37"/>
        <v/>
      </c>
      <c r="F175" s="16"/>
      <c r="G175" s="46" t="str">
        <f t="shared" si="38"/>
        <v/>
      </c>
      <c r="H175" s="16"/>
      <c r="I175" s="46" t="str">
        <f t="shared" si="39"/>
        <v/>
      </c>
    </row>
    <row r="176" spans="1:10" ht="36.6" customHeight="1" thickBot="1" x14ac:dyDescent="0.3">
      <c r="A176" s="136" t="s">
        <v>120</v>
      </c>
      <c r="B176" s="19"/>
      <c r="C176" s="199" t="str">
        <f t="shared" si="36"/>
        <v/>
      </c>
      <c r="D176" s="19"/>
      <c r="E176" s="199" t="str">
        <f t="shared" si="37"/>
        <v/>
      </c>
      <c r="F176" s="19"/>
      <c r="G176" s="199" t="str">
        <f t="shared" si="38"/>
        <v/>
      </c>
      <c r="H176" s="19"/>
      <c r="I176" s="199" t="str">
        <f t="shared" si="39"/>
        <v/>
      </c>
    </row>
    <row r="177" spans="1:10" ht="44.4" customHeight="1" thickTop="1" x14ac:dyDescent="0.25">
      <c r="A177" s="137" t="s">
        <v>121</v>
      </c>
      <c r="B177" s="160">
        <f>SUM(B169:B176)</f>
        <v>0</v>
      </c>
      <c r="C177" s="127" t="str">
        <f t="shared" si="36"/>
        <v/>
      </c>
      <c r="D177" s="160">
        <f>SUM(D169:D176)</f>
        <v>0</v>
      </c>
      <c r="E177" s="127" t="str">
        <f t="shared" si="37"/>
        <v/>
      </c>
      <c r="F177" s="160">
        <f>SUM(F169:F176)</f>
        <v>0</v>
      </c>
      <c r="G177" s="127" t="str">
        <f t="shared" si="38"/>
        <v/>
      </c>
      <c r="H177" s="160">
        <f>SUM(H169:H176)</f>
        <v>0</v>
      </c>
      <c r="I177" s="127" t="str">
        <f t="shared" si="39"/>
        <v/>
      </c>
    </row>
    <row r="178" spans="1:10" s="51" customFormat="1" ht="67.8" customHeight="1" thickBot="1" x14ac:dyDescent="0.35">
      <c r="A178" s="191" t="s">
        <v>122</v>
      </c>
      <c r="B178" s="190"/>
      <c r="C178" s="190"/>
      <c r="D178" s="190"/>
      <c r="E178" s="190"/>
      <c r="F178" s="190"/>
      <c r="G178" s="190"/>
      <c r="H178" s="190"/>
      <c r="I178" s="190"/>
      <c r="J178" s="280"/>
    </row>
    <row r="179" spans="1:10" ht="39" customHeight="1" thickTop="1" x14ac:dyDescent="0.25">
      <c r="A179" s="184" t="s">
        <v>123</v>
      </c>
      <c r="B179" s="185">
        <f>B60</f>
        <v>0</v>
      </c>
      <c r="C179" s="127" t="str">
        <f t="shared" ref="C179:C187" si="40">IF(B179="","",IF(B179=0,"",(B179/B$6/$A$11)))</f>
        <v/>
      </c>
      <c r="D179" s="185">
        <f>D60</f>
        <v>0</v>
      </c>
      <c r="E179" s="46" t="str">
        <f t="shared" ref="E179:E187" si="41">IF(D179="","",IF(D179=0,"",(D179/D$6/$A$11)))</f>
        <v/>
      </c>
      <c r="F179" s="185">
        <f>F60</f>
        <v>0</v>
      </c>
      <c r="G179" s="46" t="str">
        <f t="shared" ref="G179:G187" si="42">IF(F179="","",IF(F179=0,"",(F179/F$6/$A$11)))</f>
        <v/>
      </c>
      <c r="H179" s="185">
        <f>H60</f>
        <v>0</v>
      </c>
      <c r="I179" s="46" t="str">
        <f t="shared" ref="I179:I187" si="43">IF(H179="","",IF(H179=0,"",(H179/H$6/$A$11)))</f>
        <v/>
      </c>
    </row>
    <row r="180" spans="1:10" ht="39" customHeight="1" thickBot="1" x14ac:dyDescent="0.3">
      <c r="A180" s="154" t="s">
        <v>124</v>
      </c>
      <c r="B180" s="60">
        <f>B104</f>
        <v>0</v>
      </c>
      <c r="C180" s="199" t="str">
        <f t="shared" si="40"/>
        <v/>
      </c>
      <c r="D180" s="60">
        <f>D104</f>
        <v>0</v>
      </c>
      <c r="E180" s="199" t="str">
        <f t="shared" si="41"/>
        <v/>
      </c>
      <c r="F180" s="60">
        <f>F104</f>
        <v>0</v>
      </c>
      <c r="G180" s="199" t="str">
        <f t="shared" si="42"/>
        <v/>
      </c>
      <c r="H180" s="60">
        <f>H104</f>
        <v>0</v>
      </c>
      <c r="I180" s="199" t="str">
        <f t="shared" si="43"/>
        <v/>
      </c>
    </row>
    <row r="181" spans="1:10" ht="39" customHeight="1" thickTop="1" x14ac:dyDescent="0.25">
      <c r="A181" s="155" t="s">
        <v>125</v>
      </c>
      <c r="B181" s="157">
        <f>SUM(B179:B180)</f>
        <v>0</v>
      </c>
      <c r="C181" s="127" t="str">
        <f t="shared" si="40"/>
        <v/>
      </c>
      <c r="D181" s="157">
        <f>SUM(D179:D180)</f>
        <v>0</v>
      </c>
      <c r="E181" s="127" t="str">
        <f t="shared" si="41"/>
        <v/>
      </c>
      <c r="F181" s="157">
        <f>SUM(F179:F180)</f>
        <v>0</v>
      </c>
      <c r="G181" s="127" t="str">
        <f t="shared" si="42"/>
        <v/>
      </c>
      <c r="H181" s="157">
        <f>SUM(H179:H180)</f>
        <v>0</v>
      </c>
      <c r="I181" s="127" t="str">
        <f t="shared" si="43"/>
        <v/>
      </c>
    </row>
    <row r="182" spans="1:10" ht="39" customHeight="1" x14ac:dyDescent="0.25">
      <c r="A182" s="149" t="s">
        <v>126</v>
      </c>
      <c r="B182" s="59">
        <f>B120</f>
        <v>0</v>
      </c>
      <c r="C182" s="127" t="str">
        <f t="shared" si="40"/>
        <v/>
      </c>
      <c r="D182" s="59">
        <f>D120</f>
        <v>0</v>
      </c>
      <c r="E182" s="46" t="str">
        <f t="shared" si="41"/>
        <v/>
      </c>
      <c r="F182" s="59">
        <f>F120</f>
        <v>0</v>
      </c>
      <c r="G182" s="46" t="str">
        <f t="shared" si="42"/>
        <v/>
      </c>
      <c r="H182" s="59">
        <f>H120</f>
        <v>0</v>
      </c>
      <c r="I182" s="46" t="str">
        <f t="shared" si="43"/>
        <v/>
      </c>
    </row>
    <row r="183" spans="1:10" ht="39" customHeight="1" x14ac:dyDescent="0.25">
      <c r="A183" s="149" t="s">
        <v>127</v>
      </c>
      <c r="B183" s="59">
        <f>B136</f>
        <v>0</v>
      </c>
      <c r="C183" s="127" t="str">
        <f t="shared" si="40"/>
        <v/>
      </c>
      <c r="D183" s="59">
        <f>D136</f>
        <v>0</v>
      </c>
      <c r="E183" s="46" t="str">
        <f t="shared" si="41"/>
        <v/>
      </c>
      <c r="F183" s="59">
        <f>F136</f>
        <v>0</v>
      </c>
      <c r="G183" s="46" t="str">
        <f t="shared" si="42"/>
        <v/>
      </c>
      <c r="H183" s="59">
        <f>H136</f>
        <v>0</v>
      </c>
      <c r="I183" s="46" t="str">
        <f t="shared" si="43"/>
        <v/>
      </c>
    </row>
    <row r="184" spans="1:10" ht="39" customHeight="1" x14ac:dyDescent="0.25">
      <c r="A184" s="149" t="s">
        <v>128</v>
      </c>
      <c r="B184" s="59">
        <f>B151</f>
        <v>0</v>
      </c>
      <c r="C184" s="127" t="str">
        <f t="shared" si="40"/>
        <v/>
      </c>
      <c r="D184" s="59">
        <f>D151</f>
        <v>0</v>
      </c>
      <c r="E184" s="46" t="str">
        <f t="shared" si="41"/>
        <v/>
      </c>
      <c r="F184" s="59">
        <f>F151</f>
        <v>0</v>
      </c>
      <c r="G184" s="46" t="str">
        <f t="shared" si="42"/>
        <v/>
      </c>
      <c r="H184" s="59">
        <f>H151</f>
        <v>0</v>
      </c>
      <c r="I184" s="46" t="str">
        <f t="shared" si="43"/>
        <v/>
      </c>
    </row>
    <row r="185" spans="1:10" ht="39" customHeight="1" x14ac:dyDescent="0.25">
      <c r="A185" s="149" t="s">
        <v>129</v>
      </c>
      <c r="B185" s="59">
        <f>B167</f>
        <v>0</v>
      </c>
      <c r="C185" s="127" t="str">
        <f t="shared" si="40"/>
        <v/>
      </c>
      <c r="D185" s="59">
        <f>D167</f>
        <v>0</v>
      </c>
      <c r="E185" s="46" t="str">
        <f t="shared" si="41"/>
        <v/>
      </c>
      <c r="F185" s="59">
        <f>F167</f>
        <v>0</v>
      </c>
      <c r="G185" s="46" t="str">
        <f t="shared" si="42"/>
        <v/>
      </c>
      <c r="H185" s="59">
        <f>H167</f>
        <v>0</v>
      </c>
      <c r="I185" s="46" t="str">
        <f t="shared" si="43"/>
        <v/>
      </c>
    </row>
    <row r="186" spans="1:10" ht="48.6" customHeight="1" thickBot="1" x14ac:dyDescent="0.3">
      <c r="A186" s="154" t="s">
        <v>130</v>
      </c>
      <c r="B186" s="60">
        <f>B177</f>
        <v>0</v>
      </c>
      <c r="C186" s="199" t="str">
        <f t="shared" si="40"/>
        <v/>
      </c>
      <c r="D186" s="60">
        <f>D177</f>
        <v>0</v>
      </c>
      <c r="E186" s="199" t="str">
        <f t="shared" si="41"/>
        <v/>
      </c>
      <c r="F186" s="60">
        <f>F177</f>
        <v>0</v>
      </c>
      <c r="G186" s="199" t="str">
        <f t="shared" si="42"/>
        <v/>
      </c>
      <c r="H186" s="60">
        <f>H177</f>
        <v>0</v>
      </c>
      <c r="I186" s="199" t="str">
        <f t="shared" si="43"/>
        <v/>
      </c>
    </row>
    <row r="187" spans="1:10" ht="39" customHeight="1" thickTop="1" x14ac:dyDescent="0.25">
      <c r="A187" s="192" t="s">
        <v>131</v>
      </c>
      <c r="B187" s="156">
        <f>SUM(B182:B186)+B181</f>
        <v>0</v>
      </c>
      <c r="C187" s="127" t="str">
        <f t="shared" si="40"/>
        <v/>
      </c>
      <c r="D187" s="156">
        <f>SUM(D182:D186)+D181</f>
        <v>0</v>
      </c>
      <c r="E187" s="127" t="str">
        <f t="shared" si="41"/>
        <v/>
      </c>
      <c r="F187" s="156">
        <f>SUM(F182:F186)+F181</f>
        <v>0</v>
      </c>
      <c r="G187" s="127" t="str">
        <f t="shared" si="42"/>
        <v/>
      </c>
      <c r="H187" s="156">
        <f>SUM(H182:H186)+H181</f>
        <v>0</v>
      </c>
      <c r="I187" s="127" t="str">
        <f t="shared" si="43"/>
        <v/>
      </c>
    </row>
    <row r="188" spans="1:10" s="51" customFormat="1" ht="75" customHeight="1" x14ac:dyDescent="0.25">
      <c r="A188" s="70" t="s">
        <v>132</v>
      </c>
      <c r="B188" s="41"/>
      <c r="C188" s="42"/>
      <c r="D188" s="41"/>
      <c r="E188" s="42"/>
      <c r="F188" s="41"/>
      <c r="G188" s="41"/>
      <c r="H188" s="41"/>
      <c r="I188" s="41"/>
      <c r="J188" s="280"/>
    </row>
    <row r="189" spans="1:10" s="51" customFormat="1" ht="69.599999999999994" customHeight="1" x14ac:dyDescent="0.25">
      <c r="A189" s="114" t="s">
        <v>133</v>
      </c>
      <c r="B189" s="43"/>
      <c r="C189" s="43"/>
      <c r="D189" s="43"/>
      <c r="E189" s="43"/>
      <c r="F189" s="43"/>
      <c r="G189" s="43"/>
      <c r="H189" s="43"/>
      <c r="I189" s="43"/>
      <c r="J189" s="280"/>
    </row>
    <row r="190" spans="1:10" s="51" customFormat="1" ht="52.8" customHeight="1" x14ac:dyDescent="0.25">
      <c r="A190" s="114" t="s">
        <v>134</v>
      </c>
      <c r="B190" s="43"/>
      <c r="C190" s="43"/>
      <c r="D190" s="43"/>
      <c r="E190" s="43"/>
      <c r="F190" s="43"/>
      <c r="G190" s="43"/>
      <c r="H190" s="43"/>
      <c r="I190" s="43"/>
      <c r="J190" s="280"/>
    </row>
    <row r="191" spans="1:10" ht="25.05" customHeight="1" x14ac:dyDescent="0.25">
      <c r="A191" s="94" t="s">
        <v>135</v>
      </c>
      <c r="B191" s="124"/>
      <c r="C191" s="124"/>
      <c r="D191" s="124"/>
      <c r="E191" s="124"/>
      <c r="F191" s="124"/>
      <c r="G191" s="124"/>
      <c r="H191" s="124"/>
      <c r="I191" s="124"/>
    </row>
    <row r="192" spans="1:10" ht="25.05" customHeight="1" x14ac:dyDescent="0.25">
      <c r="A192" s="13" t="s">
        <v>136</v>
      </c>
      <c r="B192" s="124"/>
      <c r="C192" s="124"/>
      <c r="D192" s="124"/>
      <c r="E192" s="124"/>
      <c r="F192" s="124"/>
      <c r="G192" s="124"/>
      <c r="H192" s="124"/>
      <c r="I192" s="124"/>
    </row>
    <row r="193" spans="1:10" ht="34.200000000000003" customHeight="1" x14ac:dyDescent="0.25">
      <c r="A193" s="112" t="s">
        <v>137</v>
      </c>
      <c r="B193" s="16"/>
      <c r="C193" s="61"/>
      <c r="D193" s="16"/>
      <c r="E193" s="61"/>
      <c r="F193" s="16"/>
      <c r="G193" s="61"/>
      <c r="H193" s="16"/>
      <c r="I193" s="61"/>
    </row>
    <row r="194" spans="1:10" ht="34.200000000000003" customHeight="1" x14ac:dyDescent="0.25">
      <c r="A194" s="112" t="s">
        <v>138</v>
      </c>
      <c r="B194" s="16"/>
      <c r="C194" s="62"/>
      <c r="D194" s="16"/>
      <c r="E194" s="62"/>
      <c r="F194" s="16"/>
      <c r="G194" s="62"/>
      <c r="H194" s="16"/>
      <c r="I194" s="62"/>
    </row>
    <row r="195" spans="1:10" ht="34.200000000000003" customHeight="1" x14ac:dyDescent="0.25">
      <c r="A195" s="112" t="s">
        <v>139</v>
      </c>
      <c r="B195" s="22"/>
      <c r="C195" s="62"/>
      <c r="D195" s="22"/>
      <c r="E195" s="62"/>
      <c r="F195" s="22"/>
      <c r="G195" s="62"/>
      <c r="H195" s="22"/>
      <c r="I195" s="62"/>
    </row>
    <row r="196" spans="1:10" ht="38.4" customHeight="1" x14ac:dyDescent="0.25">
      <c r="A196" s="131" t="s">
        <v>140</v>
      </c>
      <c r="B196" s="16"/>
      <c r="C196" s="62"/>
      <c r="D196" s="16"/>
      <c r="E196" s="62"/>
      <c r="F196" s="16"/>
      <c r="G196" s="62"/>
      <c r="H196" s="16"/>
      <c r="I196" s="62"/>
    </row>
    <row r="197" spans="1:10" ht="38.4" customHeight="1" thickBot="1" x14ac:dyDescent="0.3">
      <c r="A197" s="138" t="s">
        <v>141</v>
      </c>
      <c r="B197" s="19"/>
      <c r="C197" s="62"/>
      <c r="D197" s="19"/>
      <c r="E197" s="62"/>
      <c r="F197" s="19"/>
      <c r="G197" s="62"/>
      <c r="H197" s="19"/>
      <c r="I197" s="62"/>
    </row>
    <row r="198" spans="1:10" s="4" customFormat="1" ht="36" customHeight="1" thickTop="1" x14ac:dyDescent="0.25">
      <c r="A198" s="139" t="s">
        <v>142</v>
      </c>
      <c r="B198" s="23">
        <f>SUM(B193:B197)</f>
        <v>0</v>
      </c>
      <c r="C198" s="62"/>
      <c r="D198" s="23">
        <f>SUM(D193:D197)</f>
        <v>0</v>
      </c>
      <c r="E198" s="62"/>
      <c r="F198" s="23">
        <f>SUM(F193:F197)</f>
        <v>0</v>
      </c>
      <c r="G198" s="62"/>
      <c r="H198" s="23">
        <f>SUM(H193:H197)</f>
        <v>0</v>
      </c>
      <c r="I198" s="62"/>
      <c r="J198" s="280"/>
    </row>
    <row r="199" spans="1:10" s="4" customFormat="1" ht="36" customHeight="1" x14ac:dyDescent="0.25">
      <c r="A199" s="140" t="s">
        <v>143</v>
      </c>
      <c r="B199" s="16">
        <f>'År 2020'!B200</f>
        <v>0</v>
      </c>
      <c r="C199" s="62"/>
      <c r="D199" s="16">
        <f>'År 2020'!D200</f>
        <v>0</v>
      </c>
      <c r="E199" s="62"/>
      <c r="F199" s="16">
        <f>'År 2020'!F200</f>
        <v>0</v>
      </c>
      <c r="G199" s="62"/>
      <c r="H199" s="16">
        <f>'År 2020'!H200</f>
        <v>0</v>
      </c>
      <c r="I199" s="62"/>
      <c r="J199" s="280"/>
    </row>
    <row r="200" spans="1:10" s="4" customFormat="1" ht="36" customHeight="1" x14ac:dyDescent="0.25">
      <c r="A200" s="140" t="s">
        <v>144</v>
      </c>
      <c r="B200" s="23">
        <f>SUM(B198:B199)</f>
        <v>0</v>
      </c>
      <c r="C200" s="62"/>
      <c r="D200" s="23">
        <f>SUM(D198:D199)</f>
        <v>0</v>
      </c>
      <c r="E200" s="62"/>
      <c r="F200" s="23">
        <f>SUM(F198:F199)</f>
        <v>0</v>
      </c>
      <c r="G200" s="62"/>
      <c r="H200" s="23">
        <f>SUM(H198:H199)</f>
        <v>0</v>
      </c>
      <c r="I200" s="62"/>
      <c r="J200" s="280"/>
    </row>
    <row r="201" spans="1:10" ht="63.6" customHeight="1" x14ac:dyDescent="0.25">
      <c r="A201" s="94" t="s">
        <v>145</v>
      </c>
      <c r="B201" s="272"/>
      <c r="C201" s="62"/>
      <c r="D201" s="272"/>
      <c r="E201" s="62"/>
      <c r="F201" s="272"/>
      <c r="G201" s="62"/>
      <c r="H201" s="272"/>
      <c r="I201" s="62"/>
    </row>
    <row r="202" spans="1:10" ht="35.4" customHeight="1" x14ac:dyDescent="0.25">
      <c r="A202" s="112" t="s">
        <v>146</v>
      </c>
      <c r="B202" s="16"/>
      <c r="C202" s="62"/>
      <c r="D202" s="16"/>
      <c r="E202" s="62"/>
      <c r="F202" s="16"/>
      <c r="G202" s="62"/>
      <c r="H202" s="16"/>
      <c r="I202" s="62"/>
    </row>
    <row r="203" spans="1:10" ht="35.4" customHeight="1" x14ac:dyDescent="0.25">
      <c r="A203" s="112" t="s">
        <v>147</v>
      </c>
      <c r="B203" s="16"/>
      <c r="C203" s="62"/>
      <c r="D203" s="16"/>
      <c r="E203" s="62"/>
      <c r="F203" s="16"/>
      <c r="G203" s="62"/>
      <c r="H203" s="16"/>
      <c r="I203" s="62"/>
    </row>
    <row r="204" spans="1:10" ht="39.6" customHeight="1" x14ac:dyDescent="0.25">
      <c r="A204" s="112" t="s">
        <v>148</v>
      </c>
      <c r="B204" s="16"/>
      <c r="C204" s="62"/>
      <c r="D204" s="16"/>
      <c r="E204" s="62"/>
      <c r="F204" s="16"/>
      <c r="G204" s="62"/>
      <c r="H204" s="16"/>
      <c r="I204" s="62"/>
    </row>
    <row r="205" spans="1:10" ht="39.6" customHeight="1" x14ac:dyDescent="0.25">
      <c r="A205" s="113" t="s">
        <v>149</v>
      </c>
      <c r="B205" s="16"/>
      <c r="C205" s="62"/>
      <c r="D205" s="16"/>
      <c r="E205" s="62"/>
      <c r="F205" s="16"/>
      <c r="G205" s="62"/>
      <c r="H205" s="16"/>
      <c r="I205" s="62"/>
    </row>
    <row r="206" spans="1:10" ht="39.6" customHeight="1" thickBot="1" x14ac:dyDescent="0.3">
      <c r="A206" s="143" t="s">
        <v>141</v>
      </c>
      <c r="B206" s="19"/>
      <c r="C206" s="62"/>
      <c r="D206" s="19"/>
      <c r="E206" s="62"/>
      <c r="F206" s="19"/>
      <c r="G206" s="62"/>
      <c r="H206" s="19"/>
      <c r="I206" s="62"/>
    </row>
    <row r="207" spans="1:10" ht="35.4" customHeight="1" thickTop="1" x14ac:dyDescent="0.25">
      <c r="A207" s="142" t="s">
        <v>150</v>
      </c>
      <c r="B207" s="23">
        <f>SUM(B202:B206)</f>
        <v>0</v>
      </c>
      <c r="C207" s="62"/>
      <c r="D207" s="23">
        <f>SUM(D202:D206)</f>
        <v>0</v>
      </c>
      <c r="E207" s="62"/>
      <c r="F207" s="23">
        <f>SUM(F202:F206)</f>
        <v>0</v>
      </c>
      <c r="G207" s="62"/>
      <c r="H207" s="23">
        <f>SUM(H202:H206)</f>
        <v>0</v>
      </c>
      <c r="I207" s="62"/>
    </row>
    <row r="208" spans="1:10" ht="35.4" customHeight="1" x14ac:dyDescent="0.25">
      <c r="A208" s="140" t="s">
        <v>143</v>
      </c>
      <c r="B208" s="16">
        <f>'År 2020'!B209</f>
        <v>0</v>
      </c>
      <c r="C208" s="62"/>
      <c r="D208" s="16">
        <f>'År 2020'!D209</f>
        <v>0</v>
      </c>
      <c r="E208" s="62"/>
      <c r="F208" s="16">
        <f>'År 2020'!F209</f>
        <v>0</v>
      </c>
      <c r="G208" s="62"/>
      <c r="H208" s="16">
        <f>'År 2020'!H209</f>
        <v>0</v>
      </c>
      <c r="I208" s="62"/>
    </row>
    <row r="209" spans="1:9" ht="35.4" customHeight="1" x14ac:dyDescent="0.25">
      <c r="A209" s="140" t="s">
        <v>151</v>
      </c>
      <c r="B209" s="23">
        <f>SUM(B207:B208)</f>
        <v>0</v>
      </c>
      <c r="C209" s="62"/>
      <c r="D209" s="23">
        <f>SUM(D207:D208)</f>
        <v>0</v>
      </c>
      <c r="E209" s="62"/>
      <c r="F209" s="23">
        <f>SUM(F207:F208)</f>
        <v>0</v>
      </c>
      <c r="G209" s="62"/>
      <c r="H209" s="23">
        <f>SUM(H207:H208)</f>
        <v>0</v>
      </c>
      <c r="I209" s="62"/>
    </row>
    <row r="210" spans="1:9" ht="57.6" customHeight="1" x14ac:dyDescent="0.25">
      <c r="A210" s="95" t="s">
        <v>152</v>
      </c>
      <c r="B210" s="208"/>
      <c r="C210" s="62"/>
      <c r="D210" s="208"/>
      <c r="E210" s="62"/>
      <c r="F210" s="208"/>
      <c r="G210" s="62"/>
      <c r="H210" s="208"/>
      <c r="I210" s="62"/>
    </row>
    <row r="211" spans="1:9" ht="36" customHeight="1" x14ac:dyDescent="0.25">
      <c r="A211" s="112" t="s">
        <v>153</v>
      </c>
      <c r="B211" s="16"/>
      <c r="C211" s="63"/>
      <c r="D211" s="16"/>
      <c r="E211" s="63"/>
      <c r="F211" s="16"/>
      <c r="G211" s="63"/>
      <c r="H211" s="16"/>
      <c r="I211" s="63"/>
    </row>
    <row r="212" spans="1:9" ht="36" customHeight="1" thickBot="1" x14ac:dyDescent="0.3">
      <c r="A212" s="141" t="s">
        <v>154</v>
      </c>
      <c r="B212" s="19"/>
      <c r="C212" s="63"/>
      <c r="D212" s="19"/>
      <c r="E212" s="63"/>
      <c r="F212" s="19"/>
      <c r="G212" s="63"/>
      <c r="H212" s="19"/>
      <c r="I212" s="63"/>
    </row>
    <row r="213" spans="1:9" ht="36" customHeight="1" thickTop="1" x14ac:dyDescent="0.25">
      <c r="A213" s="139" t="s">
        <v>155</v>
      </c>
      <c r="B213" s="23">
        <f>SUM(B211:B212)</f>
        <v>0</v>
      </c>
      <c r="C213" s="63"/>
      <c r="D213" s="23">
        <f>SUM(D211:D212)</f>
        <v>0</v>
      </c>
      <c r="E213" s="63"/>
      <c r="F213" s="23">
        <f>SUM(F211:F212)</f>
        <v>0</v>
      </c>
      <c r="G213" s="63"/>
      <c r="H213" s="23">
        <f>SUM(H211:H212)</f>
        <v>0</v>
      </c>
      <c r="I213" s="63"/>
    </row>
    <row r="214" spans="1:9" ht="33" customHeight="1" x14ac:dyDescent="0.25">
      <c r="A214" s="140" t="s">
        <v>143</v>
      </c>
      <c r="B214" s="16">
        <f>'År 2020'!B215</f>
        <v>0</v>
      </c>
      <c r="C214" s="63"/>
      <c r="D214" s="16">
        <f>'År 2020'!D215</f>
        <v>0</v>
      </c>
      <c r="E214" s="63"/>
      <c r="F214" s="16">
        <f>'År 2020'!F215</f>
        <v>0</v>
      </c>
      <c r="G214" s="63"/>
      <c r="H214" s="16">
        <f>'År 2020'!H215</f>
        <v>0</v>
      </c>
      <c r="I214" s="63"/>
    </row>
    <row r="215" spans="1:9" ht="38.4" customHeight="1" x14ac:dyDescent="0.25">
      <c r="A215" s="140" t="s">
        <v>156</v>
      </c>
      <c r="B215" s="23">
        <f>SUM(B213:B214)</f>
        <v>0</v>
      </c>
      <c r="C215" s="63"/>
      <c r="D215" s="23">
        <f>SUM(D213:D214)</f>
        <v>0</v>
      </c>
      <c r="E215" s="63"/>
      <c r="F215" s="23">
        <f>SUM(F213:F214)</f>
        <v>0</v>
      </c>
      <c r="G215" s="63"/>
      <c r="H215" s="23">
        <f>SUM(H213:H214)</f>
        <v>0</v>
      </c>
      <c r="I215" s="63"/>
    </row>
    <row r="216" spans="1:9" ht="53.4" customHeight="1" x14ac:dyDescent="0.25">
      <c r="A216" s="115" t="s">
        <v>157</v>
      </c>
      <c r="B216"/>
      <c r="C216" s="285"/>
      <c r="D216" s="286"/>
      <c r="E216" s="285"/>
      <c r="F216" s="286"/>
      <c r="G216" s="285"/>
      <c r="H216" s="286"/>
      <c r="I216" s="285"/>
    </row>
    <row r="217" spans="1:9" ht="39" customHeight="1" x14ac:dyDescent="0.25">
      <c r="A217" s="145" t="s">
        <v>158</v>
      </c>
      <c r="B217" s="59">
        <f>B179</f>
        <v>0</v>
      </c>
      <c r="C217" s="261"/>
      <c r="D217" s="59">
        <f>D179</f>
        <v>0</v>
      </c>
      <c r="E217" s="49"/>
      <c r="F217" s="59">
        <f>F179</f>
        <v>0</v>
      </c>
      <c r="G217" s="64"/>
      <c r="H217" s="59">
        <f>H179</f>
        <v>0</v>
      </c>
      <c r="I217" s="64"/>
    </row>
    <row r="218" spans="1:9" ht="39" customHeight="1" x14ac:dyDescent="0.25">
      <c r="A218" s="145" t="s">
        <v>159</v>
      </c>
      <c r="B218" s="59">
        <f>B180</f>
        <v>0</v>
      </c>
      <c r="C218" s="261"/>
      <c r="D218" s="59">
        <f>D180</f>
        <v>0</v>
      </c>
      <c r="E218" s="49"/>
      <c r="F218" s="59">
        <f>F180</f>
        <v>0</v>
      </c>
      <c r="G218" s="64"/>
      <c r="H218" s="59">
        <f>H180</f>
        <v>0</v>
      </c>
      <c r="I218" s="64"/>
    </row>
    <row r="219" spans="1:9" ht="39" customHeight="1" x14ac:dyDescent="0.25">
      <c r="A219" s="145" t="s">
        <v>160</v>
      </c>
      <c r="B219" s="59">
        <f>B182+B183+B184+B185</f>
        <v>0</v>
      </c>
      <c r="C219" s="261"/>
      <c r="D219" s="59">
        <f>D182+D183+D184+D185</f>
        <v>0</v>
      </c>
      <c r="E219" s="49"/>
      <c r="F219" s="59">
        <f>F182+F183+F184+F185</f>
        <v>0</v>
      </c>
      <c r="G219" s="64"/>
      <c r="H219" s="59">
        <f>H182+H183+H184+H185</f>
        <v>0</v>
      </c>
      <c r="I219" s="64"/>
    </row>
    <row r="220" spans="1:9" ht="39" customHeight="1" x14ac:dyDescent="0.25">
      <c r="A220" s="146" t="s">
        <v>130</v>
      </c>
      <c r="B220" s="59">
        <f>B186</f>
        <v>0</v>
      </c>
      <c r="C220" s="261"/>
      <c r="D220" s="59">
        <f>D186</f>
        <v>0</v>
      </c>
      <c r="E220" s="49"/>
      <c r="F220" s="59">
        <f>F186</f>
        <v>0</v>
      </c>
      <c r="G220" s="64"/>
      <c r="H220" s="59">
        <f>H186</f>
        <v>0</v>
      </c>
      <c r="I220" s="64"/>
    </row>
    <row r="221" spans="1:9" ht="39" customHeight="1" x14ac:dyDescent="0.25">
      <c r="A221" s="147" t="s">
        <v>144</v>
      </c>
      <c r="B221" s="59">
        <f>B200</f>
        <v>0</v>
      </c>
      <c r="C221" s="261"/>
      <c r="D221" s="59">
        <f>D200</f>
        <v>0</v>
      </c>
      <c r="E221" s="49"/>
      <c r="F221" s="59">
        <f>F200</f>
        <v>0</v>
      </c>
      <c r="G221" s="64"/>
      <c r="H221" s="59">
        <f>H200</f>
        <v>0</v>
      </c>
      <c r="I221" s="64"/>
    </row>
    <row r="222" spans="1:9" ht="39" customHeight="1" x14ac:dyDescent="0.25">
      <c r="A222" s="145" t="s">
        <v>151</v>
      </c>
      <c r="B222" s="59">
        <f>B209</f>
        <v>0</v>
      </c>
      <c r="C222" s="261"/>
      <c r="D222" s="59">
        <f>D209</f>
        <v>0</v>
      </c>
      <c r="E222" s="49"/>
      <c r="F222" s="59">
        <f>F209</f>
        <v>0</v>
      </c>
      <c r="G222" s="64"/>
      <c r="H222" s="59">
        <f>H209</f>
        <v>0</v>
      </c>
      <c r="I222" s="64"/>
    </row>
    <row r="223" spans="1:9" ht="39" customHeight="1" thickBot="1" x14ac:dyDescent="0.3">
      <c r="A223" s="148" t="s">
        <v>161</v>
      </c>
      <c r="B223" s="60">
        <f>B215</f>
        <v>0</v>
      </c>
      <c r="C223"/>
      <c r="D223" s="60">
        <f>D215</f>
        <v>0</v>
      </c>
      <c r="E223" s="49"/>
      <c r="F223" s="60">
        <f>F215</f>
        <v>0</v>
      </c>
      <c r="G223" s="64"/>
      <c r="H223" s="60">
        <f>H215</f>
        <v>0</v>
      </c>
      <c r="I223" s="64"/>
    </row>
    <row r="224" spans="1:9" ht="46.2" customHeight="1" thickTop="1" x14ac:dyDescent="0.25">
      <c r="A224" s="284" t="s">
        <v>450</v>
      </c>
      <c r="B224" s="157">
        <f>SUM(B217:B223)</f>
        <v>0</v>
      </c>
      <c r="C224" s="68"/>
      <c r="D224" s="157">
        <f>SUM(D217:D223)</f>
        <v>0</v>
      </c>
      <c r="E224" s="49"/>
      <c r="F224" s="157">
        <f>SUM(F217:F223)</f>
        <v>0</v>
      </c>
      <c r="G224" s="64"/>
      <c r="H224" s="157">
        <f>SUM(H217:H223)</f>
        <v>0</v>
      </c>
      <c r="I224" s="64"/>
    </row>
    <row r="225" spans="1:17" ht="92.4" customHeight="1" x14ac:dyDescent="0.25">
      <c r="A225" s="283" t="s">
        <v>451</v>
      </c>
      <c r="B225"/>
      <c r="C225"/>
      <c r="D225"/>
      <c r="E225"/>
      <c r="F225"/>
      <c r="G225"/>
      <c r="H225"/>
      <c r="I225" s="64"/>
    </row>
    <row r="226" spans="1:17" ht="32.4" customHeight="1" x14ac:dyDescent="0.25">
      <c r="A226" s="149" t="s">
        <v>163</v>
      </c>
      <c r="B226" s="201"/>
      <c r="C226" s="261"/>
      <c r="D226" s="49"/>
      <c r="E226" s="49"/>
      <c r="F226" s="44"/>
      <c r="G226" s="64"/>
      <c r="I226" s="64"/>
    </row>
    <row r="227" spans="1:17" ht="32.4" customHeight="1" x14ac:dyDescent="0.25">
      <c r="A227" s="150" t="s">
        <v>164</v>
      </c>
      <c r="B227" s="201"/>
      <c r="C227" s="261"/>
      <c r="D227" s="49"/>
      <c r="E227" s="49"/>
      <c r="F227" s="44"/>
      <c r="G227" s="64"/>
      <c r="I227" s="64"/>
    </row>
    <row r="228" spans="1:17" ht="32.4" customHeight="1" x14ac:dyDescent="0.25">
      <c r="A228" s="149" t="s">
        <v>165</v>
      </c>
      <c r="B228" s="201"/>
      <c r="C228" s="262"/>
      <c r="D228" s="49"/>
      <c r="E228" s="49"/>
      <c r="F228" s="44"/>
      <c r="G228" s="64"/>
      <c r="I228" s="64"/>
    </row>
    <row r="229" spans="1:17" s="1" customFormat="1" ht="43.2" customHeight="1" thickBot="1" x14ac:dyDescent="0.3">
      <c r="A229" s="151" t="s">
        <v>166</v>
      </c>
      <c r="B229" s="202">
        <f>B226-(SUM(B227:B228))</f>
        <v>0</v>
      </c>
      <c r="C229" s="153"/>
      <c r="D229" s="65"/>
      <c r="E229" s="65"/>
      <c r="F229" s="44"/>
      <c r="G229" s="66"/>
      <c r="H229" s="44"/>
      <c r="I229" s="66"/>
      <c r="J229" s="280"/>
      <c r="K229" s="3"/>
      <c r="L229" s="3"/>
      <c r="M229" s="3"/>
      <c r="N229" s="3"/>
      <c r="O229" s="3"/>
      <c r="P229" s="3"/>
      <c r="Q229" s="3"/>
    </row>
    <row r="230" spans="1:17" s="1" customFormat="1" ht="45.6" customHeight="1" thickTop="1" thickBot="1" x14ac:dyDescent="0.3">
      <c r="A230" s="152" t="s">
        <v>167</v>
      </c>
      <c r="B230" s="161">
        <f>ROUNDDOWN(B224-B229,2)</f>
        <v>0</v>
      </c>
      <c r="C230" s="162" t="str">
        <f>IF((B230)=0,"",IF((B230)&lt;&gt;0,"Kontrollera siffrorna!"))</f>
        <v/>
      </c>
      <c r="D230" s="65"/>
      <c r="E230"/>
      <c r="F230" s="44"/>
      <c r="G230" s="66"/>
      <c r="H230" s="44"/>
      <c r="I230" s="66"/>
      <c r="J230" s="280"/>
      <c r="K230" s="3"/>
      <c r="L230" s="3"/>
      <c r="M230" s="3"/>
      <c r="N230" s="3"/>
      <c r="O230" s="3"/>
      <c r="P230" s="3"/>
      <c r="Q230" s="3"/>
    </row>
    <row r="231" spans="1:17" s="1" customFormat="1" ht="30.6" customHeight="1" thickTop="1" x14ac:dyDescent="0.25">
      <c r="A231" s="149" t="s">
        <v>168</v>
      </c>
      <c r="B231" s="201">
        <f>'År 2020'!B226</f>
        <v>0</v>
      </c>
      <c r="C231" s="261"/>
      <c r="D231" s="49"/>
      <c r="E231" s="49"/>
      <c r="F231" s="44"/>
      <c r="G231" s="64"/>
      <c r="H231" s="44"/>
      <c r="I231" s="64"/>
      <c r="J231" s="280"/>
      <c r="K231" s="3"/>
      <c r="L231" s="3"/>
      <c r="M231" s="3"/>
      <c r="N231" s="3"/>
      <c r="O231" s="3"/>
      <c r="P231" s="3"/>
      <c r="Q231" s="3"/>
    </row>
    <row r="232" spans="1:17" s="1" customFormat="1" ht="30.6" customHeight="1" x14ac:dyDescent="0.25">
      <c r="A232" s="149" t="s">
        <v>169</v>
      </c>
      <c r="B232" s="201">
        <f>'År 2020'!B227</f>
        <v>0</v>
      </c>
      <c r="C232" s="261"/>
      <c r="D232" s="49"/>
      <c r="E232" s="49"/>
      <c r="F232" s="44"/>
      <c r="G232" s="64"/>
      <c r="H232" s="44"/>
      <c r="I232" s="64"/>
      <c r="J232" s="280"/>
      <c r="K232" s="3"/>
      <c r="L232" s="3"/>
      <c r="M232" s="3"/>
      <c r="N232" s="3"/>
      <c r="O232" s="3"/>
      <c r="P232" s="3"/>
      <c r="Q232" s="3"/>
    </row>
    <row r="233" spans="1:17" s="1" customFormat="1" ht="30.6" customHeight="1" x14ac:dyDescent="0.25">
      <c r="A233" s="149" t="s">
        <v>170</v>
      </c>
      <c r="B233" s="201">
        <f>'År 2020'!B228</f>
        <v>0</v>
      </c>
      <c r="C233" s="261"/>
      <c r="D233" s="49"/>
      <c r="E233" s="49"/>
      <c r="F233" s="44"/>
      <c r="G233" s="64"/>
      <c r="H233" s="44"/>
      <c r="I233" s="64"/>
      <c r="J233" s="280"/>
      <c r="K233" s="3"/>
      <c r="L233" s="3"/>
      <c r="M233" s="3"/>
      <c r="N233" s="3"/>
      <c r="O233" s="3"/>
      <c r="P233" s="3"/>
      <c r="Q233" s="3"/>
    </row>
    <row r="234" spans="1:17" s="1" customFormat="1" ht="45" customHeight="1" x14ac:dyDescent="0.25">
      <c r="A234" s="163" t="s">
        <v>171</v>
      </c>
      <c r="B234" s="203">
        <f>B231-(SUM(B232:B233))</f>
        <v>0</v>
      </c>
      <c r="C234"/>
      <c r="D234" s="49"/>
      <c r="E234" s="49"/>
      <c r="F234" s="44"/>
      <c r="G234" s="64"/>
      <c r="H234" s="44"/>
      <c r="I234" s="64"/>
      <c r="J234" s="280"/>
      <c r="K234" s="3"/>
      <c r="L234" s="3"/>
      <c r="M234" s="3"/>
      <c r="N234" s="3"/>
      <c r="O234" s="3"/>
      <c r="P234" s="3"/>
      <c r="Q234" s="3"/>
    </row>
    <row r="235" spans="1:17" s="1" customFormat="1" ht="65.400000000000006" customHeight="1" x14ac:dyDescent="0.25">
      <c r="A235" s="116" t="s">
        <v>172</v>
      </c>
      <c r="B235" s="14"/>
      <c r="C235" s="44"/>
      <c r="D235" s="44"/>
      <c r="E235" s="44"/>
      <c r="F235" s="44"/>
      <c r="G235" s="44"/>
      <c r="H235" s="44"/>
      <c r="I235" s="44"/>
      <c r="J235" s="280"/>
      <c r="K235" s="3"/>
      <c r="L235" s="3"/>
      <c r="M235" s="3"/>
      <c r="N235" s="3"/>
      <c r="O235" s="3"/>
      <c r="P235" s="3"/>
      <c r="Q235" s="3"/>
    </row>
    <row r="236" spans="1:17" s="1" customFormat="1" ht="25.05" customHeight="1" x14ac:dyDescent="0.25">
      <c r="A236" s="117" t="s">
        <v>173</v>
      </c>
      <c r="B236" s="71"/>
      <c r="C236" s="67"/>
      <c r="D236" s="273"/>
      <c r="E236" s="44"/>
      <c r="F236" s="273"/>
      <c r="G236" s="44"/>
      <c r="H236" s="273"/>
      <c r="I236" s="44"/>
      <c r="J236" s="280"/>
      <c r="K236" s="3"/>
      <c r="L236" s="3"/>
      <c r="M236" s="3"/>
      <c r="N236" s="3"/>
      <c r="O236" s="3"/>
      <c r="P236" s="3"/>
      <c r="Q236" s="3"/>
    </row>
    <row r="237" spans="1:17" s="1" customFormat="1" ht="25.05" customHeight="1" x14ac:dyDescent="0.25">
      <c r="A237" s="96" t="s">
        <v>174</v>
      </c>
      <c r="B237" s="72"/>
      <c r="C237" s="67"/>
      <c r="D237" s="209"/>
      <c r="E237" s="44"/>
      <c r="F237" s="209"/>
      <c r="G237" s="44"/>
      <c r="H237" s="209"/>
      <c r="I237" s="44"/>
      <c r="J237" s="280"/>
      <c r="K237" s="3"/>
      <c r="L237" s="3"/>
      <c r="M237" s="3"/>
      <c r="N237" s="3"/>
      <c r="O237" s="3"/>
      <c r="P237" s="3"/>
      <c r="Q237" s="3"/>
    </row>
    <row r="238" spans="1:17" s="1" customFormat="1" ht="25.05" customHeight="1" x14ac:dyDescent="0.25">
      <c r="A238" s="97" t="s">
        <v>175</v>
      </c>
      <c r="B238" s="72"/>
      <c r="C238" s="67"/>
      <c r="D238" s="209"/>
      <c r="E238" s="44"/>
      <c r="F238" s="209"/>
      <c r="G238" s="44"/>
      <c r="H238" s="209"/>
      <c r="I238" s="44"/>
      <c r="J238" s="280"/>
      <c r="K238" s="3"/>
      <c r="L238" s="3"/>
      <c r="M238" s="3"/>
      <c r="N238" s="3"/>
      <c r="O238" s="3"/>
      <c r="P238" s="3"/>
      <c r="Q238" s="3"/>
    </row>
    <row r="239" spans="1:17" s="1" customFormat="1" ht="25.05" customHeight="1" x14ac:dyDescent="0.25">
      <c r="A239" s="96" t="s">
        <v>176</v>
      </c>
      <c r="B239" s="72"/>
      <c r="C239" s="67"/>
      <c r="D239" s="209"/>
      <c r="E239" s="44"/>
      <c r="F239" s="209"/>
      <c r="G239" s="44"/>
      <c r="H239" s="209"/>
      <c r="I239" s="44"/>
      <c r="J239" s="280"/>
      <c r="K239" s="3"/>
      <c r="L239" s="3"/>
      <c r="M239" s="3"/>
      <c r="N239" s="3"/>
      <c r="O239" s="3"/>
      <c r="P239" s="3"/>
      <c r="Q239" s="3"/>
    </row>
    <row r="240" spans="1:17" s="1" customFormat="1" ht="25.05" customHeight="1" x14ac:dyDescent="0.25">
      <c r="A240" s="96" t="s">
        <v>177</v>
      </c>
      <c r="B240" s="72"/>
      <c r="C240" s="67"/>
      <c r="D240" s="209"/>
      <c r="E240" s="44"/>
      <c r="F240" s="209"/>
      <c r="G240" s="44"/>
      <c r="H240" s="209"/>
      <c r="I240" s="44"/>
      <c r="J240" s="280"/>
      <c r="K240" s="3"/>
      <c r="L240" s="3"/>
      <c r="M240" s="3"/>
      <c r="N240" s="3"/>
      <c r="O240" s="3"/>
      <c r="P240" s="3"/>
      <c r="Q240" s="3"/>
    </row>
    <row r="241" spans="1:17" s="1" customFormat="1" ht="25.05" customHeight="1" x14ac:dyDescent="0.25">
      <c r="A241" s="118" t="s">
        <v>178</v>
      </c>
      <c r="B241" s="73"/>
      <c r="C241" s="44"/>
      <c r="D241" s="183"/>
      <c r="E241" s="68"/>
      <c r="F241" s="183"/>
      <c r="G241" s="44"/>
      <c r="H241" s="183"/>
      <c r="I241" s="44"/>
      <c r="J241" s="280"/>
      <c r="K241" s="3"/>
      <c r="L241" s="3"/>
      <c r="M241" s="3"/>
      <c r="N241" s="3"/>
      <c r="O241" s="3"/>
      <c r="P241" s="3"/>
      <c r="Q241" s="3"/>
    </row>
    <row r="242" spans="1:17" s="1" customFormat="1" ht="25.05" customHeight="1" x14ac:dyDescent="0.25">
      <c r="A242" s="98" t="s">
        <v>179</v>
      </c>
      <c r="B242" s="74">
        <f>SUM(B237:B241)</f>
        <v>0</v>
      </c>
      <c r="C242" s="44"/>
      <c r="D242" s="210">
        <f>SUM(D237:D241)</f>
        <v>0</v>
      </c>
      <c r="E242" s="58"/>
      <c r="F242" s="210">
        <f>SUM(F237:F241)</f>
        <v>0</v>
      </c>
      <c r="G242" s="44"/>
      <c r="H242" s="210">
        <f>SUM(H237:H241)</f>
        <v>0</v>
      </c>
      <c r="I242" s="44"/>
      <c r="J242" s="280"/>
      <c r="K242" s="3"/>
      <c r="L242" s="3"/>
      <c r="M242" s="3"/>
      <c r="N242" s="3"/>
      <c r="O242" s="3"/>
      <c r="P242" s="3"/>
      <c r="Q242" s="3"/>
    </row>
    <row r="243" spans="1:17" s="58" customFormat="1" ht="25.05" customHeight="1" x14ac:dyDescent="0.25">
      <c r="A243" s="97" t="s">
        <v>180</v>
      </c>
      <c r="B243" s="75">
        <f>B25+B46+B63+B64+B65+B89+B107+B108+B123+B124+B139+B140+B154+B155+B156+B193+B202</f>
        <v>0</v>
      </c>
      <c r="C243" s="44"/>
      <c r="D243" s="211">
        <f>D25+D46+D63+D64+D65+D89+D107+D108+D123+D124+D139+D140+D154+D155+D156+D193+D202</f>
        <v>0</v>
      </c>
      <c r="F243" s="211">
        <f>F25+F46+F63+F64+F65+F89+F107+F108+F123+F124+F139+F140+F154+F155+F156+F193+F202</f>
        <v>0</v>
      </c>
      <c r="G243" s="44"/>
      <c r="H243" s="211">
        <f>H25+H46+H63+H64+H65+H89+H107+H108+H123+H124+H139+H140+H154+H155+H156+H193+H202</f>
        <v>0</v>
      </c>
      <c r="I243" s="44"/>
      <c r="J243" s="280"/>
      <c r="K243" s="3"/>
      <c r="L243" s="3"/>
      <c r="M243" s="3"/>
      <c r="N243" s="3"/>
      <c r="O243" s="3"/>
      <c r="P243" s="3"/>
      <c r="Q243" s="3"/>
    </row>
    <row r="244" spans="1:17" s="58" customFormat="1" ht="25.05" customHeight="1" x14ac:dyDescent="0.25">
      <c r="A244" s="97" t="s">
        <v>181</v>
      </c>
      <c r="B244" s="76">
        <f>-(B44+B51-B66+B87+B94+B112+B114-B194-B203-B83-B41-B43-B85+B52+B95)</f>
        <v>0</v>
      </c>
      <c r="C244" s="44"/>
      <c r="D244" s="211">
        <f>-(D44+D51-D66+D87+D94+D112+D114-D194-D203-D83-D41-D43-D85+D52+D95)</f>
        <v>0</v>
      </c>
      <c r="E244" s="44"/>
      <c r="F244" s="211">
        <f>-(F44+F51-F66+F87+F94+F112+F114-F194-F203-F83-F41-F43-F85+F52+F95)</f>
        <v>0</v>
      </c>
      <c r="G244" s="44"/>
      <c r="H244" s="211">
        <f>-(H44+H51-H66+H87+H94+H112+H114-H194-H203-H83-H41-H43-H85+H52+H95)</f>
        <v>0</v>
      </c>
      <c r="I244" s="44"/>
      <c r="J244" s="280"/>
      <c r="K244" s="3"/>
      <c r="L244" s="3"/>
      <c r="M244" s="3"/>
      <c r="N244" s="3"/>
      <c r="O244" s="3"/>
      <c r="P244" s="3"/>
      <c r="Q244" s="3"/>
    </row>
    <row r="245" spans="1:17" s="58" customFormat="1" ht="25.05" customHeight="1" x14ac:dyDescent="0.25">
      <c r="A245" s="96" t="s">
        <v>176</v>
      </c>
      <c r="B245" s="75">
        <f>B239</f>
        <v>0</v>
      </c>
      <c r="C245" s="44"/>
      <c r="D245" s="211">
        <f>D239</f>
        <v>0</v>
      </c>
      <c r="E245" s="44"/>
      <c r="F245" s="211">
        <f>F239</f>
        <v>0</v>
      </c>
      <c r="G245" s="44"/>
      <c r="H245" s="211">
        <f>H239</f>
        <v>0</v>
      </c>
      <c r="I245" s="44"/>
      <c r="J245" s="280"/>
      <c r="K245" s="3"/>
      <c r="L245" s="3"/>
      <c r="M245" s="3"/>
      <c r="N245" s="3"/>
      <c r="O245" s="3"/>
      <c r="P245" s="3"/>
      <c r="Q245" s="3"/>
    </row>
    <row r="246" spans="1:17" s="58" customFormat="1" ht="25.05" customHeight="1" x14ac:dyDescent="0.25">
      <c r="A246" s="96" t="s">
        <v>177</v>
      </c>
      <c r="B246" s="75">
        <f>B240</f>
        <v>0</v>
      </c>
      <c r="C246" s="44"/>
      <c r="D246" s="211">
        <f>D240</f>
        <v>0</v>
      </c>
      <c r="E246" s="44"/>
      <c r="F246" s="211">
        <f>F240</f>
        <v>0</v>
      </c>
      <c r="G246" s="44"/>
      <c r="H246" s="211">
        <f>H240</f>
        <v>0</v>
      </c>
      <c r="I246" s="44"/>
      <c r="J246" s="280"/>
      <c r="K246" s="3"/>
      <c r="L246" s="3"/>
      <c r="M246" s="3"/>
      <c r="N246" s="3"/>
      <c r="O246" s="3"/>
      <c r="P246" s="3"/>
      <c r="Q246" s="3"/>
    </row>
    <row r="247" spans="1:17" s="58" customFormat="1" ht="25.05" customHeight="1" x14ac:dyDescent="0.25">
      <c r="A247" s="118" t="s">
        <v>178</v>
      </c>
      <c r="B247" s="82">
        <f>-(B43+B85)</f>
        <v>0</v>
      </c>
      <c r="C247" s="44"/>
      <c r="D247" s="218">
        <f>-(D43+D85)</f>
        <v>0</v>
      </c>
      <c r="E247" s="44"/>
      <c r="F247" s="218">
        <f>-(F43+F85)</f>
        <v>0</v>
      </c>
      <c r="G247" s="44"/>
      <c r="H247" s="218">
        <f>-(H43+H85)</f>
        <v>0</v>
      </c>
      <c r="I247" s="44"/>
      <c r="J247" s="280"/>
      <c r="K247" s="3"/>
      <c r="L247" s="3"/>
      <c r="M247" s="3"/>
      <c r="N247" s="3"/>
      <c r="O247" s="3"/>
      <c r="P247" s="3"/>
      <c r="Q247" s="3"/>
    </row>
    <row r="248" spans="1:17" s="58" customFormat="1" ht="25.05" customHeight="1" x14ac:dyDescent="0.25">
      <c r="A248" s="98" t="s">
        <v>182</v>
      </c>
      <c r="B248" s="74">
        <f>SUM(B243:B247)</f>
        <v>0</v>
      </c>
      <c r="C248" s="44"/>
      <c r="D248" s="210">
        <f>SUM(D243:D247)</f>
        <v>0</v>
      </c>
      <c r="E248" s="44"/>
      <c r="F248" s="210">
        <f>SUM(F243:F247)</f>
        <v>0</v>
      </c>
      <c r="G248" s="44"/>
      <c r="H248" s="210">
        <f>SUM(H243:H247)</f>
        <v>0</v>
      </c>
      <c r="I248" s="44"/>
      <c r="J248" s="280"/>
      <c r="K248" s="3"/>
      <c r="L248" s="3"/>
      <c r="M248" s="3"/>
      <c r="N248" s="3"/>
      <c r="O248" s="3"/>
      <c r="P248" s="3"/>
      <c r="Q248" s="3"/>
    </row>
    <row r="249" spans="1:17" s="58" customFormat="1" ht="25.05" customHeight="1" x14ac:dyDescent="0.25">
      <c r="A249" s="97" t="s">
        <v>183</v>
      </c>
      <c r="B249" s="78">
        <f>ROUNDDOWN(B242-B248,2)</f>
        <v>0</v>
      </c>
      <c r="C249" s="204" t="str">
        <f>IF((B249)=0,"",IF((B249)&lt;&gt;0,"Kontrollera siffrorna!"))</f>
        <v/>
      </c>
      <c r="D249" s="218">
        <f>ROUNDDOWN(D242-D248,2)</f>
        <v>0</v>
      </c>
      <c r="E249" s="44"/>
      <c r="F249" s="218">
        <f>ROUNDDOWN(F242-F248,2)</f>
        <v>0</v>
      </c>
      <c r="G249" s="44"/>
      <c r="H249" s="218">
        <f>ROUNDDOWN(H242-H248,2)</f>
        <v>0</v>
      </c>
      <c r="I249" s="44"/>
      <c r="J249" s="280"/>
      <c r="K249" s="3"/>
      <c r="L249" s="3"/>
      <c r="M249" s="3"/>
      <c r="N249" s="3"/>
      <c r="O249" s="3"/>
      <c r="P249" s="3"/>
      <c r="Q249" s="3"/>
    </row>
    <row r="250" spans="1:17" s="58" customFormat="1" ht="30.6" customHeight="1" x14ac:dyDescent="0.25">
      <c r="A250" s="117" t="s">
        <v>184</v>
      </c>
      <c r="B250" s="71"/>
      <c r="C250" s="44"/>
      <c r="D250" s="273"/>
      <c r="E250" s="44"/>
      <c r="F250" s="273"/>
      <c r="G250" s="44"/>
      <c r="H250" s="273"/>
      <c r="I250" s="44"/>
      <c r="J250" s="280"/>
      <c r="K250" s="3"/>
      <c r="L250" s="3"/>
      <c r="M250" s="3"/>
      <c r="N250" s="3"/>
      <c r="O250" s="3"/>
      <c r="P250" s="3"/>
      <c r="Q250" s="3"/>
    </row>
    <row r="251" spans="1:17" s="58" customFormat="1" ht="25.05" customHeight="1" x14ac:dyDescent="0.25">
      <c r="A251" s="96" t="s">
        <v>185</v>
      </c>
      <c r="B251" s="72"/>
      <c r="C251" s="44"/>
      <c r="D251" s="209"/>
      <c r="E251" s="44"/>
      <c r="F251" s="209"/>
      <c r="G251" s="44"/>
      <c r="H251" s="209"/>
      <c r="I251" s="44"/>
      <c r="J251" s="280"/>
      <c r="K251" s="3"/>
      <c r="L251" s="3"/>
      <c r="M251" s="3"/>
      <c r="N251" s="3"/>
      <c r="O251" s="3"/>
      <c r="P251" s="3"/>
      <c r="Q251" s="3"/>
    </row>
    <row r="252" spans="1:17" s="58" customFormat="1" ht="25.05" customHeight="1" x14ac:dyDescent="0.25">
      <c r="A252" s="97" t="s">
        <v>186</v>
      </c>
      <c r="B252" s="77">
        <f>-B239</f>
        <v>0</v>
      </c>
      <c r="C252" s="44"/>
      <c r="D252" s="212">
        <f>-D239</f>
        <v>0</v>
      </c>
      <c r="E252" s="44"/>
      <c r="F252" s="212">
        <f>-F239</f>
        <v>0</v>
      </c>
      <c r="G252" s="44"/>
      <c r="H252" s="212">
        <f>-H239</f>
        <v>0</v>
      </c>
      <c r="I252" s="44"/>
      <c r="J252" s="280"/>
      <c r="K252" s="3"/>
      <c r="L252" s="3"/>
      <c r="M252" s="3"/>
      <c r="N252" s="3"/>
      <c r="O252" s="3"/>
      <c r="P252" s="3"/>
      <c r="Q252" s="3"/>
    </row>
    <row r="253" spans="1:17" s="58" customFormat="1" ht="25.05" customHeight="1" x14ac:dyDescent="0.25">
      <c r="A253" s="97" t="s">
        <v>187</v>
      </c>
      <c r="B253" s="78">
        <f>SUM(B251:B252)</f>
        <v>0</v>
      </c>
      <c r="C253" s="44"/>
      <c r="D253" s="213">
        <f>SUM(D251:D252)</f>
        <v>0</v>
      </c>
      <c r="E253" s="44"/>
      <c r="F253" s="213">
        <f>SUM(F251:F252)</f>
        <v>0</v>
      </c>
      <c r="G253" s="44"/>
      <c r="H253" s="213">
        <f>SUM(H251:H252)</f>
        <v>0</v>
      </c>
      <c r="I253" s="44"/>
      <c r="J253" s="280"/>
      <c r="K253" s="3"/>
      <c r="L253" s="3"/>
      <c r="M253" s="3"/>
      <c r="N253" s="3"/>
      <c r="O253" s="3"/>
      <c r="P253" s="3"/>
      <c r="Q253" s="3"/>
    </row>
    <row r="254" spans="1:17" s="58" customFormat="1" ht="25.05" customHeight="1" x14ac:dyDescent="0.25">
      <c r="A254" s="96" t="s">
        <v>188</v>
      </c>
      <c r="B254" s="79">
        <f>'År 2020'!B251</f>
        <v>0</v>
      </c>
      <c r="C254" s="44"/>
      <c r="D254" s="214">
        <f>'År 2020'!D251</f>
        <v>0</v>
      </c>
      <c r="E254" s="44"/>
      <c r="F254" s="214">
        <f>'År 2020'!F251</f>
        <v>0</v>
      </c>
      <c r="G254" s="44"/>
      <c r="H254" s="214">
        <f>'År 2020'!H251</f>
        <v>0</v>
      </c>
      <c r="I254" s="44"/>
      <c r="J254" s="280"/>
      <c r="K254" s="3"/>
      <c r="L254" s="3"/>
      <c r="M254" s="3"/>
      <c r="N254" s="3"/>
      <c r="O254" s="3"/>
      <c r="P254" s="3"/>
      <c r="Q254" s="3"/>
    </row>
    <row r="255" spans="1:17" s="58" customFormat="1" ht="25.05" customHeight="1" x14ac:dyDescent="0.25">
      <c r="A255" s="98" t="s">
        <v>189</v>
      </c>
      <c r="B255" s="74">
        <f>B253-B254</f>
        <v>0</v>
      </c>
      <c r="C255" s="44"/>
      <c r="D255" s="210">
        <f>D253-D254</f>
        <v>0</v>
      </c>
      <c r="E255" s="44"/>
      <c r="F255" s="210">
        <f>F253-F254</f>
        <v>0</v>
      </c>
      <c r="G255" s="44"/>
      <c r="H255" s="210">
        <f>H253-H254</f>
        <v>0</v>
      </c>
      <c r="I255" s="44"/>
      <c r="J255" s="280"/>
      <c r="K255" s="3"/>
      <c r="L255" s="3"/>
      <c r="M255" s="3"/>
      <c r="N255" s="3"/>
      <c r="O255" s="3"/>
      <c r="P255" s="3"/>
      <c r="Q255" s="3"/>
    </row>
    <row r="256" spans="1:17" s="58" customFormat="1" ht="33" customHeight="1" x14ac:dyDescent="0.25">
      <c r="A256" s="97" t="s">
        <v>190</v>
      </c>
      <c r="B256" s="75">
        <f>B41+B83+B113-B170-B174</f>
        <v>0</v>
      </c>
      <c r="C256" s="44"/>
      <c r="D256" s="211">
        <f>D41+D83+D113-D170-D174</f>
        <v>0</v>
      </c>
      <c r="E256" s="44"/>
      <c r="F256" s="211">
        <f>F41+F83+F113-F170-F174</f>
        <v>0</v>
      </c>
      <c r="G256" s="44"/>
      <c r="H256" s="211">
        <f>H41+H83+H113-H170-H174</f>
        <v>0</v>
      </c>
      <c r="I256" s="44"/>
      <c r="J256" s="280"/>
      <c r="K256" s="3"/>
      <c r="L256" s="3"/>
      <c r="M256" s="3"/>
      <c r="N256" s="3"/>
      <c r="O256" s="3"/>
      <c r="P256" s="3"/>
      <c r="Q256" s="3"/>
    </row>
    <row r="257" spans="1:17" s="58" customFormat="1" ht="33" customHeight="1" x14ac:dyDescent="0.25">
      <c r="A257" s="97" t="s">
        <v>191</v>
      </c>
      <c r="B257" s="75">
        <f>B196</f>
        <v>0</v>
      </c>
      <c r="C257" s="44"/>
      <c r="D257" s="211">
        <f>D196</f>
        <v>0</v>
      </c>
      <c r="E257" s="44"/>
      <c r="F257" s="211">
        <f>F196</f>
        <v>0</v>
      </c>
      <c r="G257" s="44"/>
      <c r="H257" s="211">
        <f>H196</f>
        <v>0</v>
      </c>
      <c r="I257" s="44"/>
      <c r="J257" s="280"/>
      <c r="K257" s="3"/>
      <c r="L257" s="3"/>
      <c r="M257" s="3"/>
      <c r="N257" s="3"/>
      <c r="O257" s="3"/>
      <c r="P257" s="3"/>
      <c r="Q257" s="3"/>
    </row>
    <row r="258" spans="1:17" s="58" customFormat="1" ht="33" customHeight="1" x14ac:dyDescent="0.25">
      <c r="A258" s="97" t="s">
        <v>192</v>
      </c>
      <c r="B258" s="75">
        <f>B205</f>
        <v>0</v>
      </c>
      <c r="C258" s="44"/>
      <c r="D258" s="211">
        <f>D205</f>
        <v>0</v>
      </c>
      <c r="E258" s="44"/>
      <c r="F258" s="211">
        <f>F205</f>
        <v>0</v>
      </c>
      <c r="G258" s="44"/>
      <c r="H258" s="211">
        <f>H205</f>
        <v>0</v>
      </c>
      <c r="I258" s="44"/>
      <c r="J258" s="280"/>
      <c r="K258" s="3"/>
      <c r="L258" s="3"/>
      <c r="M258" s="3"/>
      <c r="N258" s="3"/>
      <c r="O258" s="3"/>
      <c r="P258" s="3"/>
      <c r="Q258" s="3"/>
    </row>
    <row r="259" spans="1:17" s="58" customFormat="1" ht="33" customHeight="1" x14ac:dyDescent="0.25">
      <c r="A259" s="97" t="s">
        <v>187</v>
      </c>
      <c r="B259" s="274">
        <f>SUM(B256:B258)</f>
        <v>0</v>
      </c>
      <c r="C259" s="44"/>
      <c r="D259" s="215">
        <f>SUM(D256:D258)</f>
        <v>0</v>
      </c>
      <c r="E259" s="44"/>
      <c r="F259" s="215">
        <f>SUM(F256:F258)</f>
        <v>0</v>
      </c>
      <c r="G259" s="44"/>
      <c r="H259" s="215">
        <f>SUM(H256:H258)</f>
        <v>0</v>
      </c>
      <c r="I259" s="44"/>
      <c r="J259" s="280"/>
      <c r="K259" s="3"/>
      <c r="L259" s="3"/>
      <c r="M259" s="3"/>
      <c r="N259" s="3"/>
      <c r="O259" s="3"/>
      <c r="P259" s="3"/>
      <c r="Q259" s="3"/>
    </row>
    <row r="260" spans="1:17" s="58" customFormat="1" ht="33" customHeight="1" x14ac:dyDescent="0.25">
      <c r="A260" s="97" t="s">
        <v>183</v>
      </c>
      <c r="B260" s="75">
        <f>ROUNDDOWN(IF(B255&gt;0,B255-B259,-B255+B259),2)</f>
        <v>0</v>
      </c>
      <c r="C260" s="205" t="str">
        <f>IF((B260)=0,"",IF((B260)&lt;&gt;0,"Kontrollera siffrorna!"))</f>
        <v/>
      </c>
      <c r="D260" s="211">
        <f>ROUNDDOWN(IF(D255&gt;0,D255-D259,-D255+D259),2)</f>
        <v>0</v>
      </c>
      <c r="E260" s="44"/>
      <c r="F260" s="211">
        <f>ROUNDDOWN(IF(F255&gt;0,F255-F259,-F255+F259),2)</f>
        <v>0</v>
      </c>
      <c r="G260" s="44"/>
      <c r="H260" s="211">
        <f>ROUNDDOWN(IF(H255&gt;0,H255-H259,-H255+H259),2)</f>
        <v>0</v>
      </c>
      <c r="I260" s="44"/>
      <c r="J260" s="280"/>
      <c r="K260" s="3"/>
      <c r="L260" s="3"/>
      <c r="M260" s="3"/>
      <c r="N260" s="3"/>
      <c r="O260" s="3"/>
      <c r="P260" s="3"/>
      <c r="Q260" s="3"/>
    </row>
    <row r="261" spans="1:17" s="58" customFormat="1" ht="25.05" customHeight="1" x14ac:dyDescent="0.25">
      <c r="A261" s="119" t="s">
        <v>193</v>
      </c>
      <c r="B261" s="80"/>
      <c r="C261" s="44"/>
      <c r="D261" s="216"/>
      <c r="E261" s="44"/>
      <c r="F261" s="216"/>
      <c r="G261" s="44"/>
      <c r="H261" s="216"/>
      <c r="I261" s="44"/>
      <c r="J261" s="280"/>
      <c r="K261" s="3"/>
      <c r="L261" s="3"/>
      <c r="M261" s="3"/>
      <c r="N261" s="3"/>
      <c r="O261" s="3"/>
      <c r="P261" s="3"/>
      <c r="Q261" s="3"/>
    </row>
    <row r="262" spans="1:17" s="58" customFormat="1" ht="31.2" customHeight="1" x14ac:dyDescent="0.25">
      <c r="A262" s="99" t="s">
        <v>194</v>
      </c>
      <c r="B262" s="81"/>
      <c r="C262" s="44"/>
      <c r="D262" s="209"/>
      <c r="E262" s="44"/>
      <c r="F262" s="209"/>
      <c r="G262" s="44"/>
      <c r="H262" s="209"/>
      <c r="I262" s="44"/>
      <c r="J262" s="280"/>
      <c r="K262" s="3"/>
      <c r="L262" s="3"/>
      <c r="M262" s="3"/>
      <c r="N262" s="3"/>
      <c r="O262" s="3"/>
      <c r="P262" s="3"/>
      <c r="Q262" s="3"/>
    </row>
    <row r="263" spans="1:17" s="58" customFormat="1" ht="31.2" customHeight="1" x14ac:dyDescent="0.25">
      <c r="A263" s="97" t="s">
        <v>195</v>
      </c>
      <c r="B263" s="79">
        <f>-B228</f>
        <v>0</v>
      </c>
      <c r="C263" s="44"/>
      <c r="D263" s="214">
        <f>-D228</f>
        <v>0</v>
      </c>
      <c r="E263" s="44"/>
      <c r="F263" s="214">
        <f>-F228</f>
        <v>0</v>
      </c>
      <c r="G263" s="44"/>
      <c r="H263" s="214">
        <f>-H228</f>
        <v>0</v>
      </c>
      <c r="I263" s="44"/>
      <c r="J263" s="280"/>
      <c r="K263" s="3"/>
      <c r="L263" s="3"/>
      <c r="M263" s="3"/>
      <c r="N263" s="3"/>
      <c r="O263" s="3"/>
      <c r="P263" s="3"/>
      <c r="Q263" s="3"/>
    </row>
    <row r="264" spans="1:17" s="58" customFormat="1" ht="31.2" customHeight="1" x14ac:dyDescent="0.25">
      <c r="A264" s="97" t="s">
        <v>187</v>
      </c>
      <c r="B264" s="78">
        <f>SUM(B262:B263)</f>
        <v>0</v>
      </c>
      <c r="C264" s="44"/>
      <c r="D264" s="213">
        <f>SUM(D262:D263)</f>
        <v>0</v>
      </c>
      <c r="E264" s="44"/>
      <c r="F264" s="213">
        <f>SUM(F262:F263)</f>
        <v>0</v>
      </c>
      <c r="G264" s="44"/>
      <c r="H264" s="213">
        <f>SUM(H262:H263)</f>
        <v>0</v>
      </c>
      <c r="I264" s="44"/>
      <c r="J264" s="280"/>
      <c r="K264" s="3"/>
      <c r="L264" s="3"/>
      <c r="M264" s="3"/>
      <c r="N264" s="3"/>
      <c r="O264" s="3"/>
      <c r="P264" s="3"/>
      <c r="Q264" s="3"/>
    </row>
    <row r="265" spans="1:17" s="58" customFormat="1" ht="31.2" customHeight="1" x14ac:dyDescent="0.25">
      <c r="A265" s="97" t="s">
        <v>196</v>
      </c>
      <c r="B265" s="81">
        <f>'År 2020'!B262</f>
        <v>0</v>
      </c>
      <c r="C265" s="44"/>
      <c r="D265" s="217">
        <f>'År 2020'!D262</f>
        <v>0</v>
      </c>
      <c r="E265" s="44"/>
      <c r="F265" s="217">
        <f>'År 2020'!F262</f>
        <v>0</v>
      </c>
      <c r="G265" s="44"/>
      <c r="H265" s="217">
        <f>'År 2020'!H262</f>
        <v>0</v>
      </c>
      <c r="I265" s="44"/>
      <c r="J265" s="280"/>
      <c r="K265" s="3"/>
      <c r="L265" s="3"/>
      <c r="M265" s="3"/>
      <c r="N265" s="3"/>
      <c r="O265" s="3"/>
      <c r="P265" s="3"/>
      <c r="Q265" s="3"/>
    </row>
    <row r="266" spans="1:17" s="58" customFormat="1" ht="31.2" customHeight="1" x14ac:dyDescent="0.25">
      <c r="A266" s="97" t="s">
        <v>197</v>
      </c>
      <c r="B266" s="73">
        <f>'År 2020'!B263</f>
        <v>0</v>
      </c>
      <c r="C266" s="44"/>
      <c r="D266" s="183">
        <f>'År 2020'!D263</f>
        <v>0</v>
      </c>
      <c r="E266" s="44"/>
      <c r="F266" s="183">
        <f>'År 2020'!F263</f>
        <v>0</v>
      </c>
      <c r="G266" s="44"/>
      <c r="H266" s="183">
        <f>'År 2020'!H263</f>
        <v>0</v>
      </c>
      <c r="I266" s="44"/>
      <c r="J266" s="280"/>
      <c r="K266" s="3"/>
      <c r="L266" s="3"/>
      <c r="M266" s="3"/>
      <c r="N266" s="3"/>
      <c r="O266" s="3"/>
      <c r="P266" s="3"/>
      <c r="Q266" s="3"/>
    </row>
    <row r="267" spans="1:17" s="58" customFormat="1" ht="31.2" customHeight="1" x14ac:dyDescent="0.25">
      <c r="A267" s="97" t="s">
        <v>187</v>
      </c>
      <c r="B267" s="82">
        <f>SUM(B265:B266)</f>
        <v>0</v>
      </c>
      <c r="C267" s="44"/>
      <c r="D267" s="218">
        <f>SUM(D265:D266)</f>
        <v>0</v>
      </c>
      <c r="E267" s="44"/>
      <c r="F267" s="218">
        <f>SUM(F265:F266)</f>
        <v>0</v>
      </c>
      <c r="G267" s="44"/>
      <c r="H267" s="218">
        <f>SUM(H265:H266)</f>
        <v>0</v>
      </c>
      <c r="I267" s="44"/>
      <c r="J267" s="280"/>
      <c r="K267" s="3"/>
      <c r="L267" s="3"/>
      <c r="M267" s="3"/>
      <c r="N267" s="3"/>
      <c r="O267" s="3"/>
      <c r="P267" s="3"/>
      <c r="Q267" s="3"/>
    </row>
    <row r="268" spans="1:17" s="58" customFormat="1" ht="25.05" customHeight="1" x14ac:dyDescent="0.25">
      <c r="A268" s="98" t="s">
        <v>198</v>
      </c>
      <c r="B268" s="74">
        <f>B264-B267</f>
        <v>0</v>
      </c>
      <c r="C268" s="44"/>
      <c r="D268" s="210">
        <f>D264-D267</f>
        <v>0</v>
      </c>
      <c r="E268" s="44"/>
      <c r="F268" s="210">
        <f>F264-F267</f>
        <v>0</v>
      </c>
      <c r="G268" s="44"/>
      <c r="H268" s="210">
        <f>H264-H267</f>
        <v>0</v>
      </c>
      <c r="I268" s="44"/>
      <c r="J268" s="280"/>
      <c r="K268" s="3"/>
      <c r="L268" s="3"/>
      <c r="M268" s="3"/>
      <c r="N268" s="3"/>
      <c r="O268" s="3"/>
      <c r="P268" s="3"/>
      <c r="Q268" s="3"/>
    </row>
    <row r="269" spans="1:17" s="58" customFormat="1" ht="25.05" customHeight="1" x14ac:dyDescent="0.25">
      <c r="A269" s="99" t="s">
        <v>199</v>
      </c>
      <c r="B269" s="78">
        <f>B47+B48-B53-B54+B90+B91-B96-B97-B129-B160-B161+B171</f>
        <v>0</v>
      </c>
      <c r="C269" s="44"/>
      <c r="D269" s="213">
        <f>D47+D48-D53-D54+D90+D91-D96-D97-D129-D160-D161+D171</f>
        <v>0</v>
      </c>
      <c r="E269" s="44"/>
      <c r="F269" s="213">
        <f>F47+F48-F53-F54+F90+F91-F96-F97-F129-F160-F161+F171</f>
        <v>0</v>
      </c>
      <c r="G269" s="44"/>
      <c r="H269" s="213">
        <f>H47+H48-H53-H54+H90+H91-H96-H97-H129-H160-H161+H171</f>
        <v>0</v>
      </c>
      <c r="I269" s="44"/>
      <c r="J269" s="280"/>
      <c r="K269" s="3"/>
      <c r="L269" s="3"/>
      <c r="M269" s="3"/>
      <c r="N269" s="3"/>
      <c r="O269" s="3"/>
      <c r="P269" s="3"/>
      <c r="Q269" s="3"/>
    </row>
    <row r="270" spans="1:17" s="58" customFormat="1" ht="25.05" customHeight="1" x14ac:dyDescent="0.25">
      <c r="A270" s="97" t="s">
        <v>200</v>
      </c>
      <c r="B270" s="75">
        <f>B195</f>
        <v>0</v>
      </c>
      <c r="C270" s="44"/>
      <c r="D270" s="211">
        <f>D195</f>
        <v>0</v>
      </c>
      <c r="E270" s="44"/>
      <c r="F270" s="211">
        <f>F195</f>
        <v>0</v>
      </c>
      <c r="G270" s="44"/>
      <c r="H270" s="211">
        <f>H195</f>
        <v>0</v>
      </c>
      <c r="I270" s="44"/>
      <c r="J270" s="280"/>
      <c r="K270" s="3"/>
      <c r="L270" s="3"/>
      <c r="M270" s="3"/>
      <c r="N270" s="3"/>
      <c r="O270" s="3"/>
      <c r="P270" s="3"/>
      <c r="Q270" s="3"/>
    </row>
    <row r="271" spans="1:17" s="58" customFormat="1" ht="25.05" customHeight="1" x14ac:dyDescent="0.25">
      <c r="A271" s="97" t="s">
        <v>201</v>
      </c>
      <c r="B271" s="82">
        <f>B204</f>
        <v>0</v>
      </c>
      <c r="C271" s="44"/>
      <c r="D271" s="218">
        <f>D204</f>
        <v>0</v>
      </c>
      <c r="E271" s="44"/>
      <c r="F271" s="218">
        <f>F204</f>
        <v>0</v>
      </c>
      <c r="G271" s="44"/>
      <c r="H271" s="218">
        <f>H204</f>
        <v>0</v>
      </c>
      <c r="I271" s="44"/>
      <c r="J271" s="280"/>
      <c r="K271" s="3"/>
      <c r="L271" s="3"/>
      <c r="M271" s="3"/>
      <c r="N271" s="3"/>
      <c r="O271" s="3"/>
      <c r="P271" s="3"/>
      <c r="Q271" s="3"/>
    </row>
    <row r="272" spans="1:17" s="58" customFormat="1" ht="25.05" customHeight="1" x14ac:dyDescent="0.25">
      <c r="A272" s="97" t="s">
        <v>187</v>
      </c>
      <c r="B272" s="78">
        <f>SUM(B269:B271)</f>
        <v>0</v>
      </c>
      <c r="C272" s="44"/>
      <c r="D272" s="213">
        <f>SUM(D269:D271)</f>
        <v>0</v>
      </c>
      <c r="E272" s="44"/>
      <c r="F272" s="213">
        <f>SUM(F269:F271)</f>
        <v>0</v>
      </c>
      <c r="G272" s="44"/>
      <c r="H272" s="213">
        <f>SUM(H269:H271)</f>
        <v>0</v>
      </c>
      <c r="I272" s="44"/>
      <c r="J272" s="280"/>
      <c r="K272" s="3"/>
      <c r="L272" s="3"/>
      <c r="M272" s="3"/>
      <c r="N272" s="3"/>
      <c r="O272" s="3"/>
      <c r="P272" s="3"/>
      <c r="Q272" s="3"/>
    </row>
    <row r="273" spans="1:17" s="58" customFormat="1" ht="25.05" customHeight="1" x14ac:dyDescent="0.25">
      <c r="A273" s="97" t="s">
        <v>183</v>
      </c>
      <c r="B273" s="75">
        <f>ROUNDDOWN(IF(B268&gt;0,B268-B272,-B268+B272),2)</f>
        <v>0</v>
      </c>
      <c r="C273" s="205" t="str">
        <f>IF((B273)=0,"",IF((B273)&lt;&gt;0,"Kontrollera siffrorna!"))</f>
        <v/>
      </c>
      <c r="D273" s="211">
        <f>ROUNDDOWN(IF(D268&gt;0,D268-D272,-D268+D272),2)</f>
        <v>0</v>
      </c>
      <c r="E273" s="44"/>
      <c r="F273" s="211">
        <f>ROUNDDOWN(IF(F268&gt;0,F268-F272,-F268+F272),2)</f>
        <v>0</v>
      </c>
      <c r="G273" s="44"/>
      <c r="H273" s="211">
        <f>ROUNDDOWN(IF(H268&gt;0,H268-H272,-H268+H272),2)</f>
        <v>0</v>
      </c>
      <c r="I273" s="44"/>
      <c r="J273" s="280"/>
      <c r="K273" s="3"/>
      <c r="L273" s="3"/>
      <c r="M273" s="3"/>
      <c r="N273" s="3"/>
      <c r="O273" s="3"/>
      <c r="P273" s="3"/>
      <c r="Q273" s="3"/>
    </row>
    <row r="274" spans="1:17" s="58" customFormat="1" ht="25.05" customHeight="1" x14ac:dyDescent="0.25">
      <c r="A274" s="120" t="s">
        <v>202</v>
      </c>
      <c r="B274" s="83"/>
      <c r="C274" s="44"/>
      <c r="D274" s="219"/>
      <c r="E274" s="44"/>
      <c r="F274" s="219"/>
      <c r="G274" s="44"/>
      <c r="H274" s="219"/>
      <c r="I274" s="44"/>
      <c r="J274" s="280"/>
      <c r="K274" s="3"/>
      <c r="L274" s="3"/>
      <c r="M274" s="3"/>
      <c r="N274" s="3"/>
      <c r="O274" s="3"/>
      <c r="P274" s="3"/>
      <c r="Q274" s="3"/>
    </row>
    <row r="275" spans="1:17" s="58" customFormat="1" ht="40.200000000000003" customHeight="1" x14ac:dyDescent="0.25">
      <c r="A275" s="97" t="s">
        <v>203</v>
      </c>
      <c r="B275" s="72"/>
      <c r="C275" s="44"/>
      <c r="D275" s="209"/>
      <c r="E275" s="44"/>
      <c r="F275" s="209"/>
      <c r="G275" s="44"/>
      <c r="H275" s="209"/>
      <c r="I275" s="44"/>
      <c r="J275" s="280"/>
      <c r="K275" s="3"/>
      <c r="L275" s="3"/>
      <c r="M275" s="3"/>
      <c r="N275" s="3"/>
      <c r="O275" s="3"/>
      <c r="P275" s="3"/>
      <c r="Q275" s="3"/>
    </row>
    <row r="276" spans="1:17" s="58" customFormat="1" ht="40.200000000000003" customHeight="1" x14ac:dyDescent="0.25">
      <c r="A276" s="97" t="s">
        <v>204</v>
      </c>
      <c r="B276" s="79">
        <f>'År 2020'!B275</f>
        <v>0</v>
      </c>
      <c r="C276" s="44"/>
      <c r="D276" s="214">
        <f>'År 2020'!D275</f>
        <v>0</v>
      </c>
      <c r="E276" s="44"/>
      <c r="F276" s="214">
        <f>'År 2020'!F275</f>
        <v>0</v>
      </c>
      <c r="G276" s="44"/>
      <c r="H276" s="214">
        <f>'År 2020'!H275</f>
        <v>0</v>
      </c>
      <c r="I276" s="44"/>
      <c r="J276" s="280"/>
      <c r="K276" s="3"/>
      <c r="L276" s="3"/>
      <c r="M276" s="3"/>
      <c r="N276" s="3"/>
      <c r="O276" s="3"/>
      <c r="P276" s="3"/>
      <c r="Q276" s="3"/>
    </row>
    <row r="277" spans="1:17" s="58" customFormat="1" ht="25.05" customHeight="1" x14ac:dyDescent="0.25">
      <c r="A277" s="98" t="s">
        <v>205</v>
      </c>
      <c r="B277" s="74">
        <f>B275-B276</f>
        <v>0</v>
      </c>
      <c r="C277" s="44"/>
      <c r="D277" s="210">
        <f>D275-D276</f>
        <v>0</v>
      </c>
      <c r="E277" s="14"/>
      <c r="F277" s="210">
        <f>F275-F276</f>
        <v>0</v>
      </c>
      <c r="G277" s="44"/>
      <c r="H277" s="210">
        <f>H275-H276</f>
        <v>0</v>
      </c>
      <c r="I277" s="44"/>
      <c r="J277" s="280"/>
      <c r="K277" s="3"/>
      <c r="L277" s="3"/>
      <c r="M277" s="3"/>
      <c r="N277" s="3"/>
      <c r="O277" s="3"/>
      <c r="P277" s="3"/>
      <c r="Q277" s="3"/>
    </row>
    <row r="278" spans="1:17" s="58" customFormat="1" ht="25.05" customHeight="1" x14ac:dyDescent="0.25">
      <c r="A278" s="198" t="s">
        <v>206</v>
      </c>
      <c r="B278" s="72">
        <f>B125-B130+B141-B145+B173</f>
        <v>0</v>
      </c>
      <c r="C278" s="44"/>
      <c r="D278" s="209">
        <f>D125-D130+D141-D145+D173</f>
        <v>0</v>
      </c>
      <c r="E278" s="14"/>
      <c r="F278" s="209">
        <f>F125-F130+F141-F145+F173</f>
        <v>0</v>
      </c>
      <c r="G278" s="44"/>
      <c r="H278" s="209">
        <f>H125-H130+H141-H145+H173</f>
        <v>0</v>
      </c>
      <c r="I278" s="44"/>
      <c r="J278" s="280"/>
      <c r="K278" s="3"/>
      <c r="L278" s="3"/>
      <c r="M278" s="3"/>
      <c r="N278" s="3"/>
      <c r="O278" s="3"/>
      <c r="P278" s="3"/>
      <c r="Q278" s="3"/>
    </row>
    <row r="279" spans="1:17" s="58" customFormat="1" ht="25.05" customHeight="1" x14ac:dyDescent="0.25">
      <c r="A279" s="100" t="s">
        <v>207</v>
      </c>
      <c r="B279" s="72"/>
      <c r="C279" s="44"/>
      <c r="D279" s="209"/>
      <c r="E279" s="20"/>
      <c r="F279" s="209"/>
      <c r="G279" s="44"/>
      <c r="H279" s="209"/>
      <c r="I279" s="44"/>
      <c r="J279" s="280"/>
      <c r="K279" s="3"/>
      <c r="L279" s="3"/>
      <c r="M279" s="3"/>
      <c r="N279" s="3"/>
      <c r="O279" s="3"/>
      <c r="P279" s="3"/>
      <c r="Q279" s="3"/>
    </row>
    <row r="280" spans="1:17" s="58" customFormat="1" ht="25.05" customHeight="1" x14ac:dyDescent="0.25">
      <c r="A280" s="100" t="s">
        <v>208</v>
      </c>
      <c r="B280" s="72"/>
      <c r="C280" s="44"/>
      <c r="D280" s="209"/>
      <c r="E280" s="14"/>
      <c r="F280" s="209"/>
      <c r="G280" s="44"/>
      <c r="H280" s="209"/>
      <c r="I280" s="44"/>
      <c r="J280" s="280"/>
      <c r="K280" s="3"/>
      <c r="L280" s="3"/>
      <c r="M280" s="3"/>
      <c r="N280" s="3"/>
      <c r="O280" s="3"/>
      <c r="P280" s="3"/>
      <c r="Q280" s="3"/>
    </row>
    <row r="281" spans="1:17" s="58" customFormat="1" ht="25.05" customHeight="1" x14ac:dyDescent="0.25">
      <c r="A281" s="100" t="s">
        <v>187</v>
      </c>
      <c r="B281" s="84">
        <f>SUM(B278:B280)</f>
        <v>0</v>
      </c>
      <c r="C281" s="44"/>
      <c r="D281" s="220">
        <f>SUM(D278:D280)</f>
        <v>0</v>
      </c>
      <c r="E281" s="20"/>
      <c r="F281" s="220">
        <f>SUM(F278:F280)</f>
        <v>0</v>
      </c>
      <c r="G281" s="44"/>
      <c r="H281" s="220">
        <f>SUM(H278:H280)</f>
        <v>0</v>
      </c>
      <c r="I281" s="44"/>
      <c r="J281" s="280"/>
      <c r="K281" s="3"/>
      <c r="L281" s="3"/>
      <c r="M281" s="3"/>
      <c r="N281" s="3"/>
      <c r="O281" s="3"/>
      <c r="P281" s="3"/>
      <c r="Q281" s="3"/>
    </row>
    <row r="282" spans="1:17" s="58" customFormat="1" ht="25.05" customHeight="1" x14ac:dyDescent="0.25">
      <c r="A282" s="99" t="s">
        <v>183</v>
      </c>
      <c r="B282" s="78">
        <f>ROUNDDOWN(B277-B281,2)</f>
        <v>0</v>
      </c>
      <c r="C282" s="205" t="str">
        <f>IF((B282)=0,"",IF((B282)&lt;&gt;0,"Kontrollera siffrorna!"))</f>
        <v/>
      </c>
      <c r="D282" s="213">
        <f>ROUNDDOWN(D277-D281,2)</f>
        <v>0</v>
      </c>
      <c r="E282" s="17"/>
      <c r="F282" s="213">
        <f>ROUNDDOWN(F277-F281,2)</f>
        <v>0</v>
      </c>
      <c r="G282" s="44"/>
      <c r="H282" s="213">
        <f>ROUNDDOWN(H277-H281,2)</f>
        <v>0</v>
      </c>
      <c r="I282" s="44"/>
      <c r="J282" s="280"/>
      <c r="K282" s="3"/>
      <c r="L282" s="3"/>
      <c r="M282" s="3"/>
      <c r="N282" s="3"/>
      <c r="O282" s="3"/>
      <c r="P282" s="3"/>
      <c r="Q282" s="3"/>
    </row>
    <row r="283" spans="1:17" s="58" customFormat="1" ht="25.05" customHeight="1" x14ac:dyDescent="0.25">
      <c r="A283" s="119" t="s">
        <v>209</v>
      </c>
      <c r="B283" s="80"/>
      <c r="C283" s="44"/>
      <c r="D283" s="216"/>
      <c r="E283" s="14"/>
      <c r="F283" s="216"/>
      <c r="G283" s="44"/>
      <c r="H283" s="216"/>
      <c r="I283" s="44"/>
      <c r="J283" s="280"/>
      <c r="K283" s="3"/>
      <c r="L283" s="3"/>
      <c r="M283" s="3"/>
      <c r="N283" s="3"/>
      <c r="O283" s="3"/>
      <c r="P283" s="3"/>
      <c r="Q283" s="3"/>
    </row>
    <row r="284" spans="1:17" s="58" customFormat="1" ht="25.05" customHeight="1" x14ac:dyDescent="0.25">
      <c r="A284" s="97" t="s">
        <v>210</v>
      </c>
      <c r="B284" s="72"/>
      <c r="C284" s="44"/>
      <c r="D284" s="209"/>
      <c r="E284" s="14"/>
      <c r="F284" s="209"/>
      <c r="G284" s="44"/>
      <c r="H284" s="209"/>
      <c r="I284" s="44"/>
      <c r="J284" s="280"/>
      <c r="K284" s="3"/>
      <c r="L284" s="3"/>
      <c r="M284" s="3"/>
      <c r="N284" s="3"/>
      <c r="O284" s="3"/>
      <c r="P284" s="3"/>
      <c r="Q284" s="3"/>
    </row>
    <row r="285" spans="1:17" s="58" customFormat="1" ht="25.05" customHeight="1" x14ac:dyDescent="0.25">
      <c r="A285" s="97" t="s">
        <v>211</v>
      </c>
      <c r="B285" s="79">
        <f>'År 2020'!B284</f>
        <v>0</v>
      </c>
      <c r="C285" s="44"/>
      <c r="D285" s="214">
        <f>'År 2020'!D284</f>
        <v>0</v>
      </c>
      <c r="E285" s="20"/>
      <c r="F285" s="214">
        <f>'År 2020'!F284</f>
        <v>0</v>
      </c>
      <c r="G285" s="44"/>
      <c r="H285" s="214">
        <f>'År 2020'!H284</f>
        <v>0</v>
      </c>
      <c r="I285" s="44"/>
      <c r="J285" s="280"/>
      <c r="K285" s="3"/>
      <c r="L285" s="3"/>
      <c r="M285" s="3"/>
      <c r="N285" s="3"/>
      <c r="O285" s="3"/>
      <c r="P285" s="3"/>
      <c r="Q285" s="3"/>
    </row>
    <row r="286" spans="1:17" s="58" customFormat="1" ht="25.05" customHeight="1" x14ac:dyDescent="0.25">
      <c r="A286" s="121" t="s">
        <v>212</v>
      </c>
      <c r="B286" s="85">
        <f>B284-B285</f>
        <v>0</v>
      </c>
      <c r="C286" s="44"/>
      <c r="D286" s="221">
        <f>D284-D285</f>
        <v>0</v>
      </c>
      <c r="F286" s="221">
        <f>F284-F285</f>
        <v>0</v>
      </c>
      <c r="G286" s="44"/>
      <c r="H286" s="221">
        <f>H284-H285</f>
        <v>0</v>
      </c>
      <c r="I286" s="44"/>
      <c r="J286" s="280"/>
      <c r="K286" s="3"/>
      <c r="L286" s="3"/>
      <c r="M286" s="3"/>
      <c r="N286" s="3"/>
      <c r="O286" s="3"/>
      <c r="P286" s="3"/>
      <c r="Q286" s="3"/>
    </row>
    <row r="287" spans="1:17" s="58" customFormat="1" ht="25.05" customHeight="1" x14ac:dyDescent="0.25">
      <c r="A287" s="97" t="s">
        <v>213</v>
      </c>
      <c r="B287" s="79"/>
      <c r="C287" s="44"/>
      <c r="D287" s="214"/>
      <c r="F287" s="214"/>
      <c r="G287" s="44"/>
      <c r="H287" s="214"/>
      <c r="I287" s="44"/>
      <c r="J287" s="280"/>
      <c r="K287" s="3"/>
      <c r="L287" s="3"/>
      <c r="M287" s="3"/>
      <c r="N287" s="3"/>
      <c r="O287" s="3"/>
      <c r="P287" s="3"/>
      <c r="Q287" s="3"/>
    </row>
    <row r="288" spans="1:17" s="58" customFormat="1" ht="25.05" customHeight="1" x14ac:dyDescent="0.25">
      <c r="A288" s="97" t="s">
        <v>183</v>
      </c>
      <c r="B288" s="86">
        <f>ROUNDDOWN(IF(B286&gt;0,B286-B287,-B286-B287),2)</f>
        <v>0</v>
      </c>
      <c r="C288" s="44"/>
      <c r="D288" s="218">
        <f>ROUNDDOWN(IF(D286&gt;0,D286-D287,-D286-D287),2)</f>
        <v>0</v>
      </c>
      <c r="F288" s="218">
        <f>ROUNDDOWN(IF(F286&gt;0,F286-F287,-F286-F287),2)</f>
        <v>0</v>
      </c>
      <c r="G288" s="44"/>
      <c r="H288" s="218">
        <f>ROUNDDOWN(IF(H286&gt;0,H286-H287,-H286-H287),2)</f>
        <v>0</v>
      </c>
      <c r="I288" s="44"/>
      <c r="J288" s="280"/>
      <c r="K288" s="3"/>
      <c r="L288" s="3"/>
      <c r="M288" s="3"/>
      <c r="N288" s="3"/>
      <c r="O288" s="3"/>
      <c r="P288" s="3"/>
      <c r="Q288" s="3"/>
    </row>
    <row r="289" spans="1:17" s="58" customFormat="1" ht="25.05" customHeight="1" x14ac:dyDescent="0.25">
      <c r="A289" s="119" t="s">
        <v>214</v>
      </c>
      <c r="B289" s="80"/>
      <c r="C289" s="44"/>
      <c r="D289" s="44"/>
      <c r="G289" s="44"/>
      <c r="H289" s="44"/>
      <c r="I289" s="44"/>
      <c r="J289" s="280"/>
      <c r="K289" s="3"/>
      <c r="L289" s="3"/>
      <c r="M289" s="3"/>
      <c r="N289" s="3"/>
      <c r="O289" s="3"/>
      <c r="P289" s="3"/>
      <c r="Q289" s="3"/>
    </row>
    <row r="290" spans="1:17" s="58" customFormat="1" ht="34.200000000000003" customHeight="1" x14ac:dyDescent="0.25">
      <c r="A290" s="101" t="s">
        <v>215</v>
      </c>
      <c r="B290" s="87">
        <f>B59+B103+B119+B135+B150+B166+B169+B199+B208+B214</f>
        <v>0</v>
      </c>
      <c r="C290" s="44"/>
      <c r="D290" s="44"/>
      <c r="G290" s="44"/>
      <c r="H290" s="44"/>
      <c r="I290" s="44"/>
      <c r="J290" s="280"/>
      <c r="K290" s="3"/>
      <c r="L290" s="3"/>
      <c r="M290" s="3"/>
      <c r="N290" s="3"/>
      <c r="O290" s="3"/>
      <c r="P290" s="3"/>
      <c r="Q290" s="3"/>
    </row>
    <row r="291" spans="1:17" s="58" customFormat="1" ht="34.200000000000003" customHeight="1" x14ac:dyDescent="0.25">
      <c r="A291" s="101" t="s">
        <v>216</v>
      </c>
      <c r="B291" s="88">
        <f>B234</f>
        <v>0</v>
      </c>
      <c r="C291" s="44"/>
      <c r="D291" s="44"/>
      <c r="G291" s="44"/>
      <c r="H291" s="44"/>
      <c r="I291" s="44"/>
      <c r="J291" s="280"/>
      <c r="K291" s="3"/>
      <c r="L291" s="3"/>
      <c r="M291" s="3"/>
      <c r="N291" s="3"/>
      <c r="O291" s="3"/>
      <c r="P291" s="3"/>
      <c r="Q291" s="3"/>
    </row>
    <row r="292" spans="1:17" s="1" customFormat="1" ht="34.200000000000003" customHeight="1" x14ac:dyDescent="0.25">
      <c r="A292" s="122" t="s">
        <v>183</v>
      </c>
      <c r="B292" s="82">
        <f>ROUNDDOWN(B290-B291,2)</f>
        <v>0</v>
      </c>
      <c r="C292" s="205" t="str">
        <f>IF((B292)=0,"",IF((B292)&lt;&gt;0,"Kontrollera siffrorna!"))</f>
        <v/>
      </c>
      <c r="D292" s="44"/>
      <c r="E292" s="58"/>
      <c r="F292" s="58"/>
      <c r="G292" s="44"/>
      <c r="H292" s="44"/>
      <c r="I292" s="44"/>
      <c r="J292" s="280"/>
      <c r="K292" s="3"/>
      <c r="L292" s="3"/>
      <c r="M292" s="3"/>
      <c r="N292" s="3"/>
      <c r="O292" s="3"/>
      <c r="P292" s="3"/>
      <c r="Q292" s="3"/>
    </row>
    <row r="293" spans="1:17" s="1" customFormat="1" ht="49.8" customHeight="1" x14ac:dyDescent="0.25">
      <c r="A293" s="47" t="s">
        <v>217</v>
      </c>
      <c r="B293" s="45"/>
      <c r="C293" s="69"/>
      <c r="D293" s="67"/>
      <c r="E293" s="44"/>
      <c r="F293" s="44"/>
      <c r="G293" s="44"/>
      <c r="H293" s="44"/>
      <c r="I293" s="44"/>
      <c r="J293" s="280"/>
      <c r="K293" s="3"/>
      <c r="L293" s="3"/>
      <c r="M293" s="3"/>
      <c r="N293" s="3"/>
      <c r="O293" s="3"/>
      <c r="P293" s="3"/>
      <c r="Q293" s="3"/>
    </row>
    <row r="294" spans="1:17" s="1" customFormat="1" ht="88.2" customHeight="1" x14ac:dyDescent="0.25">
      <c r="A294" s="90"/>
      <c r="B294"/>
      <c r="C294"/>
      <c r="D294"/>
      <c r="E294" s="44"/>
      <c r="F294" s="44"/>
      <c r="G294" s="44"/>
      <c r="H294" s="44"/>
      <c r="I294" s="44"/>
      <c r="J294" s="280"/>
      <c r="K294" s="3"/>
      <c r="L294" s="3"/>
      <c r="M294" s="3"/>
      <c r="N294" s="3"/>
      <c r="O294" s="3"/>
      <c r="P294" s="3"/>
      <c r="Q294" s="3"/>
    </row>
    <row r="295" spans="1:17" s="1" customFormat="1" x14ac:dyDescent="0.25">
      <c r="A295" s="45" t="s">
        <v>218</v>
      </c>
      <c r="B295" s="45"/>
      <c r="C295" s="69"/>
      <c r="D295" s="67"/>
      <c r="E295" s="44"/>
      <c r="F295" s="44"/>
      <c r="G295" s="44"/>
      <c r="H295" s="44"/>
      <c r="I295" s="44"/>
      <c r="J295" s="280"/>
      <c r="K295" s="3"/>
      <c r="L295" s="3"/>
      <c r="M295" s="3"/>
      <c r="N295" s="3"/>
      <c r="O295" s="3"/>
      <c r="P295" s="3"/>
      <c r="Q295" s="3"/>
    </row>
    <row r="296" spans="1:17" s="1" customFormat="1" ht="47.4" customHeight="1" x14ac:dyDescent="0.25">
      <c r="A296" s="144" t="s">
        <v>219</v>
      </c>
      <c r="B296" s="53"/>
      <c r="C296" s="58"/>
      <c r="D296" s="58"/>
      <c r="E296" s="44"/>
      <c r="F296" s="44"/>
      <c r="G296" s="44"/>
      <c r="H296" s="44"/>
      <c r="I296" s="44"/>
      <c r="J296" s="280"/>
      <c r="K296" s="3"/>
      <c r="L296" s="3"/>
      <c r="M296" s="3"/>
      <c r="N296" s="3"/>
      <c r="O296" s="3"/>
      <c r="P296" s="3"/>
      <c r="Q296" s="3"/>
    </row>
    <row r="297" spans="1:17" s="1" customFormat="1" ht="103.8" customHeight="1" x14ac:dyDescent="0.25">
      <c r="A297" s="89" t="s">
        <v>220</v>
      </c>
      <c r="B297"/>
      <c r="C297"/>
      <c r="D297"/>
      <c r="E297" s="44"/>
      <c r="F297" s="44"/>
      <c r="G297" s="44"/>
      <c r="H297" s="44"/>
      <c r="I297" s="44"/>
      <c r="J297" s="280"/>
      <c r="K297" s="3"/>
      <c r="L297" s="3"/>
      <c r="M297" s="3"/>
      <c r="N297" s="3"/>
      <c r="O297" s="3"/>
      <c r="P297" s="3"/>
      <c r="Q297" s="3"/>
    </row>
    <row r="298" spans="1:17" s="1" customFormat="1" ht="42.6" customHeight="1" x14ac:dyDescent="0.25">
      <c r="A298" s="144" t="s">
        <v>221</v>
      </c>
      <c r="B298" s="281"/>
      <c r="C298" s="281"/>
      <c r="D298" s="281"/>
      <c r="E298" s="281"/>
      <c r="F298" s="281"/>
      <c r="G298" s="281"/>
      <c r="H298" s="281"/>
      <c r="I298" s="281"/>
      <c r="J298" s="280"/>
      <c r="K298" s="3"/>
      <c r="L298" s="3"/>
      <c r="M298" s="3"/>
      <c r="N298" s="3"/>
      <c r="O298" s="3"/>
      <c r="P298" s="3"/>
      <c r="Q298" s="3"/>
    </row>
    <row r="299" spans="1:17" s="1" customFormat="1" ht="57.6" customHeight="1" x14ac:dyDescent="0.25">
      <c r="A299" s="89" t="s">
        <v>222</v>
      </c>
      <c r="B299"/>
      <c r="C299"/>
      <c r="D299"/>
      <c r="E299" s="69"/>
      <c r="F299" s="69"/>
      <c r="G299" s="44"/>
      <c r="H299" s="44"/>
      <c r="I299" s="44"/>
      <c r="J299" s="280"/>
      <c r="K299" s="3"/>
      <c r="L299" s="3"/>
      <c r="M299" s="3"/>
      <c r="N299" s="3"/>
      <c r="O299" s="3"/>
      <c r="P299" s="3"/>
      <c r="Q299" s="3"/>
    </row>
    <row r="300" spans="1:17" s="1" customFormat="1" ht="37.200000000000003" customHeight="1" x14ac:dyDescent="0.25">
      <c r="A300" s="91" t="s">
        <v>223</v>
      </c>
      <c r="B300" s="45"/>
      <c r="C300" s="69"/>
      <c r="D300" s="67"/>
      <c r="E300" s="69"/>
      <c r="F300" s="69"/>
      <c r="G300" s="44"/>
      <c r="H300" s="44"/>
      <c r="I300" s="44"/>
      <c r="J300" s="280"/>
      <c r="K300" s="3"/>
      <c r="L300" s="3"/>
      <c r="M300" s="3"/>
      <c r="N300" s="3"/>
      <c r="O300" s="3"/>
      <c r="P300" s="3"/>
      <c r="Q300" s="3"/>
    </row>
  </sheetData>
  <sheetProtection algorithmName="SHA-512" hashValue="Uhbc4zZ+iIs1HgnTAY+MfYFebieMkQ9em72xfujwsM7B3BffoCvgCVVpebwlGJQ7pUpgn3DQd/VHWVp58f6Fgw==" saltValue="KvOpxpHkCaJYsOPdAyboXQ==" spinCount="100000" sheet="1" objects="1" scenarios="1"/>
  <dataValidations count="30">
    <dataValidation allowBlank="1" showInputMessage="1" showErrorMessage="1" prompt="Mata in siffrorna. " sqref="B287 D287 F287 H287" xr:uid="{BF36796B-007F-448C-A8A1-446C98115DD6}"/>
    <dataValidation allowBlank="1" showInputMessage="1" showErrorMessage="1" prompt="Mata in siffrorna. Kontrollera att siffrorna också ingår i efterkalkylen." sqref="D279:D280 F279:F280 H279:H280 B279:B280" xr:uid="{4341B6E0-E692-4DF0-A757-909923E1D82D}"/>
    <dataValidation allowBlank="1" showInputMessage="1" showErrorMessage="1" prompt="Kontrollera vid behov formeln. Skyddet kan öppnas med lösenordet ”ara”." sqref="B260 D260 F260 H260 B273 D273 F273 H273" xr:uid="{FAF0BF5F-22E5-4DEE-811C-107CE8E788F1}"/>
    <dataValidation allowBlank="1" showInputMessage="1" showErrorMessage="1" prompt="Siffrorna matas in från bokslutet uppgjort på bolagsnivå." sqref="B237" xr:uid="{A4D0E38E-AFA7-4313-ACDB-C446CF3BFB65}"/>
    <dataValidation allowBlank="1" showInputMessage="1" showErrorMessage="1" prompt="Siffrorna matas in från resultaträkningen för respektive objekt._x000a_ " sqref="F237 H237" xr:uid="{2C10192A-682A-4153-8DFC-51EE3E2D7ECC}"/>
    <dataValidation allowBlank="1" showInputMessage="1" showErrorMessage="1" prompt="Hyresgarantier upptas bland kortfristiga skulder, om de har bokförts bland kortfristiga. Om det i bokföringen finns långfristiga skulder, presenteras garantierna i efterkalkylen under övriga händelser som påverkar finansieringen." sqref="B227 B232 B262 D262 F262 H262" xr:uid="{501B1C42-4D60-400A-BE41-938062632F89}"/>
    <dataValidation allowBlank="1" showInputMessage="1" showErrorMessage="1" prompt="Om ofördelade dividender ingår i kortfristiga skulder, redovisas de inte som dividender som ska delas ut en andra gång._x000a_" sqref="B175 D175 F175 H175" xr:uid="{7BCD79E9-9273-4236-A09F-3109AC6637E1}"/>
    <dataValidation allowBlank="1" showInputMessage="1" showErrorMessage="1" prompt="Ange endast försäljning av bostadsrättslägenheter för nya objekt samt sådana lägenheter som säljs för första gången." sqref="B173 D173 F173 H173" xr:uid="{267D9862-3B99-40D9-8862-C0C49E470267}"/>
    <dataValidation allowBlank="1" showInputMessage="1" showErrorMessage="1" prompt="Efterkalkylen för föregående räkenskapsperiod ”Återstoden av investeringarna och finansieringarna”. I fråga om investeringar anges i regel kostnader som täckts med extern finansiering." sqref="B169 D169 F169 H169" xr:uid="{8A8C49A2-F45B-44F7-8B53-82D62BDFF056}"/>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B141 B145 B125 B130" xr:uid="{3D17FCA8-79AD-4310-A9F0-38960AA459C2}"/>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H141 D141 F141 H145 D145 F145 H125 D125 F125 H130 D130 F130" xr:uid="{18566467-1EC4-4EAF-978D-3685EEEE2E0B}"/>
    <dataValidation allowBlank="1" showInputMessage="1" showErrorMessage="1" prompt="Som intäkter av avsättningar redovisas det belopp som i verkligheten har ackumulerats för avsättningar i vederlag och hyror. De vederlag som samlas in för avsättningar ska presenteras i bruksvederlagskalkylen." sqref="B107 D107 F107 H107 B139 D139 F139 H139 B123 D123 F123 H123" xr:uid="{809FEE49-D28F-464D-A591-16EBDF9A9E0E}"/>
    <dataValidation allowBlank="1" showInputMessage="1" showErrorMessage="1" prompt="Bolagets och utjämningsgruppens kostnader har fördelats på alla objekt, så i bolagets och utjämningsgruppens beräkning presenteras inte vederlagets utjämningssumma." sqref="B99 D99 B86 D86 B147 D147" xr:uid="{39F8F439-CF44-4692-85D0-926E154AA7D5}"/>
    <dataValidation allowBlank="1" showInputMessage="1" showErrorMessage="1" prompt="Summa, vad objektet betalar för andra objekt eller på motsvarande sätt får gottgörelse för sina egna kostnader från andra objekt. Eftersom kostnaderna presenteras med plustecken visas krediteringen med minustecken." sqref="F99 H99 F86 H86 F147 H147" xr:uid="{25E4632E-7528-4373-97C7-6F089DBFCF54}"/>
    <dataValidation allowBlank="1" showInputMessage="1" showErrorMessage="1" prompt="Om vederlagen för bruksvederlag II inkluderar vederlag som samlas in för avsättningar, kom då ihåg att dra av dem från bruksvederlag II och lägga till dem i avsättningar. " sqref="B63 D63 F63 H63" xr:uid="{8B0DE94E-335F-4ACD-9B11-110BC773E3D5}"/>
    <dataValidation allowBlank="1" showInputMessage="1" showErrorMessage="1" prompt="Kalkylen stämmer inte utan rester från föregående räkenskapsperiod. Underskott matas in med minustecken och överskott med plustecken." sqref="B59 D59 F59 H59 B103 D103 F103 H103" xr:uid="{F740504E-A111-4CE2-8745-B3E26A091E73}"/>
    <dataValidation allowBlank="1" showInputMessage="1" showErrorMessage="1" prompt="Korrigeringarna presenteras som ett nettobelopp med plustecken. Om kostnaderna har aktiverats i balansräkningen, anges de aktiverade kostnaderna med ett plus under summan. " sqref="D40 B40 F40 H40 D82 B82 F82 H82 D112 B112 F112 H112" xr:uid="{309AAE69-2558-4120-BF15-F158210B4058}"/>
    <dataValidation allowBlank="1" showInputMessage="1" showErrorMessage="1" prompt="Reparationskostnader + aktiverade kostnader = penningmedel som använts för reparationer. Försäljningarna visas med minustecken." sqref="D41 B41 F41 H41 D83 B83 F83 H83 D113 B113 F113 H113" xr:uid="{77BE8C14-FF7E-411B-9011-21ECC5C27AE9}"/>
    <dataValidation allowBlank="1" showInputMessage="1" showErrorMessage="1" prompt="Kostnaderna matas in med plustecken." sqref="B27 D27 F27 H27 B69 D69 F69 H69" xr:uid="{0A026C45-CDC3-4263-97B0-7504672272E4}"/>
    <dataValidation allowBlank="1" showInputMessage="1" showErrorMessage="1" prompt="ARA:s rekommendation: ARA rekommenderar att vederlag som tas ut för olika ändamål (bruksvederlag II, avsättningar) redovisas separat både i kalkylerna och i bokföringen." sqref="B19 D19 F19 H19" xr:uid="{70172E71-E002-4A44-B8B3-BCD69E5ED60D}"/>
    <dataValidation allowBlank="1" showInputMessage="1" showErrorMessage="1" prompt="Fyll i samfundets lägenhetsyta och räkenskapsperiodens längd (mån.)" sqref="C19 E19 G19 I19" xr:uid="{24874D24-690F-4516-B8BF-027835814F66}"/>
    <dataValidation allowBlank="1" showInputMessage="1" showErrorMessage="1" prompt="Fyll i enhetens räkenskapsperiod från startdatumet till slutdatumet i den här rutan. T.ex. 1.1-31.12.2021." sqref="A9" xr:uid="{5667511A-AB66-4A85-8E54-E171C19F7E03}"/>
    <dataValidation allowBlank="1" showInputMessage="1" showErrorMessage="1" promptTitle="Pinta-alakohtainen vastike" prompt="Syötä huoneistoala ja tilikauden pituus. " sqref="I13" xr:uid="{2B69B9E9-BD7B-4A3B-A131-A33BDDEF3D1E}"/>
    <dataValidation allowBlank="1" showInputMessage="1" showErrorMessage="1" promptTitle="Ruutujen kiinnitys" prompt="Ruudut ovat kiinnitetty B4-ruudusta. Ruutujen vapautus -ohjeistus löytyy ohjeista." sqref="B4" xr:uid="{5E35ACDC-0CB9-466D-BC64-333117E7D0DD}"/>
    <dataValidation operator="notBetween" showInputMessage="1" showErrorMessage="1" prompt="Lägg till räkenskapsperiodens längd i månader." sqref="A11" xr:uid="{EA739B3F-5298-4BBC-AC0E-D510CF154483}"/>
    <dataValidation allowBlank="1" showInputMessage="1" showErrorMessage="1" prompt="Täytä pinta-ala soluun E19." sqref="E144 G144 C144 I144" xr:uid="{65AE3AA6-B44B-444B-A3B5-5FC0A81D945D}"/>
    <dataValidation allowBlank="1" showInputMessage="1" showErrorMessage="1" promptTitle="Pakollinen syöttötieto" prompt="Syötä huoneistoala ja tilikauden pituus. " sqref="G13" xr:uid="{2392D56F-C3C6-476C-9F28-07139E6057EB}"/>
    <dataValidation allowBlank="1" showInputMessage="1" showErrorMessage="1" prompt="I bokslutet för föregående räkenskapsperiod skall också siffrorna för den finansiella ställningen i balansräkningen framgå i kalkylen " sqref="B231" xr:uid="{DEC2992E-3422-4E32-9B47-BBB46682939A}"/>
    <dataValidation allowBlank="1" showInputMessage="1" showErrorMessage="1" promptTitle="Tarkistuslaskelmat" prompt="Syötä tarkistuslaskelman luvut, koska tarkistuslaskelmat helpottavat laskelman laatimista ja myös virheiden löytymistä. " sqref="A235" xr:uid="{42964A9C-D9F5-4F2E-82F5-524AA75FE967}"/>
    <dataValidation allowBlank="1" showInputMessage="1" showErrorMessage="1" promptTitle="Kohteiden lisääminen" prompt="Jos kopioit sarakkeen uuden kohteen esittämistä varten, huomaa muuttaa €/m2/kk -kaavassa sarakkeet vastaamaan uuttaa kohdetta. " sqref="H2" xr:uid="{43EC540E-5AAC-40E8-964B-D291D7684800}"/>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C0D2-B768-4F4D-840C-186438F88E29}">
  <dimension ref="A1:Q300"/>
  <sheetViews>
    <sheetView showGridLines="0" zoomScale="80" zoomScaleNormal="80" workbookViewId="0">
      <pane xSplit="1" ySplit="3" topLeftCell="B4" activePane="bottomRight" state="frozen"/>
      <selection activeCell="A20" sqref="A20"/>
      <selection pane="topRight" activeCell="A20" sqref="A20"/>
      <selection pane="bottomLeft" activeCell="A20" sqref="A20"/>
      <selection pane="bottomRight" activeCell="B3" sqref="B3"/>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80" customWidth="1"/>
    <col min="11" max="16384" width="8.7265625" style="3"/>
  </cols>
  <sheetData>
    <row r="1" spans="1:17" s="2" customFormat="1" ht="98.4" customHeight="1" thickBot="1" x14ac:dyDescent="0.3">
      <c r="A1" s="26" t="s">
        <v>0</v>
      </c>
      <c r="B1" s="14"/>
      <c r="C1" s="14"/>
      <c r="D1" s="14"/>
      <c r="E1" s="14"/>
      <c r="F1" s="14"/>
      <c r="G1" s="14"/>
      <c r="H1" s="14"/>
      <c r="I1" s="14"/>
      <c r="J1" s="280"/>
    </row>
    <row r="2" spans="1:17" ht="65.400000000000006" customHeight="1" thickBot="1" x14ac:dyDescent="0.35">
      <c r="A2" s="222" t="s">
        <v>1</v>
      </c>
      <c r="B2" s="225" t="s">
        <v>2</v>
      </c>
      <c r="C2" s="226"/>
      <c r="D2" s="227" t="s">
        <v>3</v>
      </c>
      <c r="E2" s="228"/>
      <c r="F2" s="227" t="s">
        <v>4</v>
      </c>
      <c r="G2" s="229"/>
      <c r="H2" s="230" t="s">
        <v>4</v>
      </c>
      <c r="I2" s="231"/>
      <c r="J2" s="287"/>
      <c r="Q2"/>
    </row>
    <row r="3" spans="1:17" s="269" customFormat="1" ht="56.4" customHeight="1" x14ac:dyDescent="0.25">
      <c r="A3" s="25"/>
      <c r="B3" s="267" t="str">
        <f>IF('År 2019'!B3="","",'År 2019'!B3)</f>
        <v/>
      </c>
      <c r="C3" s="252"/>
      <c r="D3" s="268" t="str">
        <f>IF('År 2019'!D3="","",'År 2019'!D3)</f>
        <v/>
      </c>
      <c r="E3" s="253"/>
      <c r="F3" s="268" t="str">
        <f>IF('År 2019'!F3="","",'År 2019'!F3)</f>
        <v/>
      </c>
      <c r="G3" s="253"/>
      <c r="H3" s="268" t="str">
        <f>IF('År 2019'!H3="","",'År 2019'!H3)</f>
        <v/>
      </c>
      <c r="I3" s="253"/>
      <c r="J3" s="287"/>
    </row>
    <row r="4" spans="1:17" ht="42" customHeight="1" x14ac:dyDescent="0.25">
      <c r="A4" s="223" t="s">
        <v>5</v>
      </c>
      <c r="B4" s="181" t="s">
        <v>6</v>
      </c>
      <c r="C4" s="180"/>
      <c r="D4" s="164" t="s">
        <v>6</v>
      </c>
      <c r="E4" s="180"/>
      <c r="F4" s="164" t="s">
        <v>6</v>
      </c>
      <c r="G4" s="180"/>
      <c r="H4" s="164" t="s">
        <v>6</v>
      </c>
      <c r="I4" s="165"/>
      <c r="J4" s="287"/>
    </row>
    <row r="5" spans="1:17" ht="33" customHeight="1" x14ac:dyDescent="0.25">
      <c r="A5" s="25"/>
      <c r="B5" s="166" t="s">
        <v>7</v>
      </c>
      <c r="C5" s="167"/>
      <c r="D5" s="166" t="s">
        <v>7</v>
      </c>
      <c r="E5" s="167"/>
      <c r="F5" s="166" t="s">
        <v>8</v>
      </c>
      <c r="G5" s="167"/>
      <c r="H5" s="166" t="s">
        <v>8</v>
      </c>
      <c r="I5" s="167"/>
      <c r="J5" s="287"/>
    </row>
    <row r="6" spans="1:17" ht="32.549999999999997" customHeight="1" x14ac:dyDescent="0.25">
      <c r="A6" s="223" t="s">
        <v>9</v>
      </c>
      <c r="B6" s="168"/>
      <c r="C6" s="169"/>
      <c r="D6" s="168"/>
      <c r="E6" s="169"/>
      <c r="F6" s="168"/>
      <c r="G6" s="169"/>
      <c r="H6" s="168"/>
      <c r="I6" s="169"/>
      <c r="J6" s="287"/>
    </row>
    <row r="7" spans="1:17" ht="31.95" customHeight="1" thickBot="1" x14ac:dyDescent="0.3">
      <c r="A7" s="25"/>
      <c r="B7" s="170" t="s">
        <v>10</v>
      </c>
      <c r="C7" s="171"/>
      <c r="D7" s="170" t="s">
        <v>10</v>
      </c>
      <c r="E7" s="171"/>
      <c r="F7" s="170" t="s">
        <v>10</v>
      </c>
      <c r="G7" s="171"/>
      <c r="H7" s="170" t="s">
        <v>10</v>
      </c>
      <c r="I7" s="171"/>
      <c r="J7" s="287"/>
    </row>
    <row r="8" spans="1:17" ht="32.549999999999997" customHeight="1" thickBot="1" x14ac:dyDescent="0.3">
      <c r="A8" s="223" t="s">
        <v>11</v>
      </c>
      <c r="B8" s="172"/>
      <c r="C8" s="173"/>
      <c r="D8" s="172"/>
      <c r="E8" s="173"/>
      <c r="F8" s="172"/>
      <c r="G8" s="173"/>
      <c r="H8" s="172"/>
      <c r="I8" s="173"/>
      <c r="J8" s="287"/>
      <c r="K8"/>
    </row>
    <row r="9" spans="1:17" ht="40.799999999999997" customHeight="1" x14ac:dyDescent="0.25">
      <c r="A9" s="233"/>
      <c r="B9" s="174" t="s">
        <v>12</v>
      </c>
      <c r="C9" s="175"/>
      <c r="D9" s="174" t="s">
        <v>12</v>
      </c>
      <c r="E9" s="175"/>
      <c r="F9" s="174" t="s">
        <v>12</v>
      </c>
      <c r="G9" s="175"/>
      <c r="H9" s="174" t="s">
        <v>12</v>
      </c>
      <c r="I9" s="175"/>
      <c r="J9" s="287"/>
    </row>
    <row r="10" spans="1:17" ht="33" customHeight="1" thickBot="1" x14ac:dyDescent="0.3">
      <c r="A10" s="224" t="s">
        <v>13</v>
      </c>
      <c r="B10" s="176" t="s">
        <v>7</v>
      </c>
      <c r="C10" s="177"/>
      <c r="D10" s="176" t="s">
        <v>7</v>
      </c>
      <c r="E10" s="177"/>
      <c r="F10" s="176" t="s">
        <v>7</v>
      </c>
      <c r="G10" s="177"/>
      <c r="H10" s="176" t="s">
        <v>7</v>
      </c>
      <c r="I10" s="177"/>
      <c r="J10" s="287"/>
    </row>
    <row r="11" spans="1:17" ht="32.549999999999997" customHeight="1" thickBot="1" x14ac:dyDescent="0.3">
      <c r="A11" s="197" t="str">
        <f>IF('År 2019'!A11="","",'År 2019'!A11)</f>
        <v/>
      </c>
      <c r="B11" s="194"/>
      <c r="C11" s="179"/>
      <c r="D11" s="178"/>
      <c r="E11" s="179"/>
      <c r="F11" s="178"/>
      <c r="G11" s="179"/>
      <c r="H11" s="178"/>
      <c r="I11" s="179"/>
      <c r="J11" s="287"/>
    </row>
    <row r="12" spans="1:17" s="4" customFormat="1" ht="91.8" customHeight="1" thickBot="1" x14ac:dyDescent="0.3">
      <c r="A12" s="186" t="s">
        <v>14</v>
      </c>
      <c r="B12" s="234" t="str">
        <f>IF(B3="","",(B3))</f>
        <v/>
      </c>
      <c r="C12" s="232" t="s">
        <v>15</v>
      </c>
      <c r="D12" s="234" t="str">
        <f>IF(D3="","",(D3))</f>
        <v/>
      </c>
      <c r="E12" s="187" t="s">
        <v>15</v>
      </c>
      <c r="F12" s="234" t="str">
        <f>IF(F3="","",(F3))</f>
        <v/>
      </c>
      <c r="G12" s="187" t="s">
        <v>16</v>
      </c>
      <c r="H12" s="234" t="str">
        <f>IF(H3="","",(H3))</f>
        <v/>
      </c>
      <c r="I12" s="187" t="s">
        <v>16</v>
      </c>
      <c r="J12" s="280"/>
    </row>
    <row r="13" spans="1:17" s="4" customFormat="1" ht="36.6" customHeight="1" thickTop="1" x14ac:dyDescent="0.25">
      <c r="A13" s="24" t="s">
        <v>17</v>
      </c>
      <c r="B13" s="40"/>
      <c r="C13" s="127" t="str">
        <f>IF(B13="","",IF(B13=0,"",(B13/B$6/$A$11)))</f>
        <v/>
      </c>
      <c r="D13" s="40"/>
      <c r="E13" s="127" t="str">
        <f>IF(D13="","",IF(D13=0,"",(D13/D$6/$A$11)))</f>
        <v/>
      </c>
      <c r="F13" s="40"/>
      <c r="G13" s="127" t="str">
        <f>IF(F13="","",IF(F13=0,"",(F13/F$6/$A$11)))</f>
        <v/>
      </c>
      <c r="H13" s="40"/>
      <c r="I13" s="127" t="str">
        <f>IF(H13="","",IF(H13=0,"",(H13/H$6/$A$11)))</f>
        <v/>
      </c>
      <c r="J13" s="280"/>
      <c r="K13" s="8"/>
      <c r="L13" s="8"/>
      <c r="M13" s="8"/>
    </row>
    <row r="14" spans="1:17" s="6" customFormat="1" ht="25.05" customHeight="1" x14ac:dyDescent="0.25">
      <c r="A14" s="92" t="s">
        <v>18</v>
      </c>
      <c r="B14" s="48">
        <f>B19+B63+B107+B123+B139+B154</f>
        <v>0</v>
      </c>
      <c r="C14" s="127" t="str">
        <f>IF(B14="","",IF(B14=0,"",(B14/B$6/$A$11)))</f>
        <v/>
      </c>
      <c r="D14" s="48">
        <f>D19+D63+D107+D123+D139+D154</f>
        <v>0</v>
      </c>
      <c r="E14" s="127" t="str">
        <f>IF(D14="","",IF(D14=0,"",(D14/D$6/$A$11)))</f>
        <v/>
      </c>
      <c r="F14" s="48">
        <f>F19+F63+F107+F123+F139+F154</f>
        <v>0</v>
      </c>
      <c r="G14" s="46" t="str">
        <f>IF(F14="","",IF(F14=0,"",(F14/F$6/$A$11)))</f>
        <v/>
      </c>
      <c r="H14" s="48">
        <f>H19+H63+H107+H123+H139+H154</f>
        <v>0</v>
      </c>
      <c r="I14" s="46" t="str">
        <f>IF(H14="","",IF(H14=0,"",(H14/H$6/$A$11)))</f>
        <v/>
      </c>
      <c r="J14" s="280"/>
    </row>
    <row r="15" spans="1:17" s="6" customFormat="1" ht="25.05" customHeight="1" x14ac:dyDescent="0.25">
      <c r="A15" s="93" t="s">
        <v>19</v>
      </c>
      <c r="B15" s="50"/>
      <c r="C15" s="281"/>
      <c r="D15" s="50"/>
      <c r="E15" s="281"/>
      <c r="F15" s="50"/>
      <c r="G15" s="281"/>
      <c r="H15" s="50"/>
      <c r="I15" s="281"/>
      <c r="J15" s="280"/>
    </row>
    <row r="16" spans="1:17" s="51" customFormat="1" ht="52.95" customHeight="1" thickBot="1" x14ac:dyDescent="0.35">
      <c r="A16" s="188" t="s">
        <v>20</v>
      </c>
      <c r="B16" s="193"/>
      <c r="C16" s="189"/>
      <c r="D16" s="193"/>
      <c r="E16" s="189"/>
      <c r="F16" s="193"/>
      <c r="G16" s="189"/>
      <c r="H16" s="193"/>
      <c r="I16" s="189"/>
      <c r="J16" s="280"/>
      <c r="K16" s="123"/>
      <c r="L16" s="123"/>
      <c r="M16" s="123"/>
    </row>
    <row r="17" spans="1:10" s="6" customFormat="1" ht="25.05" customHeight="1" thickTop="1" x14ac:dyDescent="0.25">
      <c r="A17" s="44"/>
      <c r="B17" s="52"/>
      <c r="C17" s="52"/>
      <c r="D17" s="52"/>
      <c r="E17" s="52"/>
      <c r="F17" s="52"/>
      <c r="G17" s="52"/>
      <c r="H17" s="52"/>
      <c r="I17" s="52"/>
      <c r="J17" s="288"/>
    </row>
    <row r="18" spans="1:10" s="6" customFormat="1" ht="25.05" customHeight="1" x14ac:dyDescent="0.25">
      <c r="A18" s="68" t="s">
        <v>21</v>
      </c>
      <c r="B18" s="44"/>
      <c r="C18" s="54"/>
      <c r="D18" s="44"/>
      <c r="E18" s="54"/>
      <c r="F18" s="44"/>
      <c r="G18" s="54"/>
      <c r="H18" s="44"/>
      <c r="I18" s="54"/>
      <c r="J18" s="280"/>
    </row>
    <row r="19" spans="1:10" s="6" customFormat="1" ht="25.05" customHeight="1" x14ac:dyDescent="0.25">
      <c r="A19" s="18" t="s">
        <v>22</v>
      </c>
      <c r="B19" s="22"/>
      <c r="C19" s="46" t="str">
        <f t="shared" ref="C19:C25" si="0">IF(B19="","",IF(B19=0,"",(B19/B$6/$A$11)))</f>
        <v/>
      </c>
      <c r="D19" s="22"/>
      <c r="E19" s="46" t="str">
        <f t="shared" ref="E19:E25" si="1">IF(D19="","",IF(D19=0,"",(D19/D$6/$A$11)))</f>
        <v/>
      </c>
      <c r="F19" s="22"/>
      <c r="G19" s="195" t="str">
        <f t="shared" ref="G19:G25" si="2">IF(F19="","",IF(F19=0,"",(F19/F$6/$A$11)))</f>
        <v/>
      </c>
      <c r="H19" s="22"/>
      <c r="I19" s="46" t="str">
        <f t="shared" ref="I19:I25" si="3">IF(H19="","",IF(H19=0,"",(H19/H$6/$A$11)))</f>
        <v/>
      </c>
      <c r="J19" s="280"/>
    </row>
    <row r="20" spans="1:10" s="6" customFormat="1" ht="25.05" customHeight="1" x14ac:dyDescent="0.25">
      <c r="A20" s="18" t="s">
        <v>23</v>
      </c>
      <c r="B20" s="16"/>
      <c r="C20" s="127" t="str">
        <f t="shared" si="0"/>
        <v/>
      </c>
      <c r="D20" s="16"/>
      <c r="E20" s="127" t="str">
        <f t="shared" si="1"/>
        <v/>
      </c>
      <c r="F20" s="16"/>
      <c r="G20" s="46" t="str">
        <f t="shared" si="2"/>
        <v/>
      </c>
      <c r="H20" s="16"/>
      <c r="I20" s="46" t="str">
        <f t="shared" si="3"/>
        <v/>
      </c>
      <c r="J20" s="280"/>
    </row>
    <row r="21" spans="1:10" s="6" customFormat="1" ht="25.05" customHeight="1" x14ac:dyDescent="0.25">
      <c r="A21" s="18" t="s">
        <v>24</v>
      </c>
      <c r="B21" s="16"/>
      <c r="C21" s="127" t="str">
        <f t="shared" si="0"/>
        <v/>
      </c>
      <c r="D21" s="16"/>
      <c r="E21" s="127" t="str">
        <f t="shared" si="1"/>
        <v/>
      </c>
      <c r="F21" s="16"/>
      <c r="G21" s="46" t="str">
        <f t="shared" si="2"/>
        <v/>
      </c>
      <c r="H21" s="16"/>
      <c r="I21" s="46" t="str">
        <f t="shared" si="3"/>
        <v/>
      </c>
      <c r="J21" s="280"/>
    </row>
    <row r="22" spans="1:10" ht="25.05" customHeight="1" x14ac:dyDescent="0.25">
      <c r="A22" s="18" t="s">
        <v>25</v>
      </c>
      <c r="B22" s="16"/>
      <c r="C22" s="127" t="str">
        <f t="shared" si="0"/>
        <v/>
      </c>
      <c r="D22" s="16"/>
      <c r="E22" s="127" t="str">
        <f t="shared" si="1"/>
        <v/>
      </c>
      <c r="F22" s="16"/>
      <c r="G22" s="46" t="str">
        <f t="shared" si="2"/>
        <v/>
      </c>
      <c r="H22" s="16"/>
      <c r="I22" s="46" t="str">
        <f t="shared" si="3"/>
        <v/>
      </c>
      <c r="J22" s="289"/>
    </row>
    <row r="23" spans="1:10" s="6" customFormat="1" ht="25.05" customHeight="1" x14ac:dyDescent="0.25">
      <c r="A23" s="18" t="s">
        <v>26</v>
      </c>
      <c r="B23" s="16"/>
      <c r="C23" s="127" t="str">
        <f t="shared" si="0"/>
        <v/>
      </c>
      <c r="D23" s="16"/>
      <c r="E23" s="127" t="str">
        <f t="shared" si="1"/>
        <v/>
      </c>
      <c r="F23" s="16"/>
      <c r="G23" s="46" t="str">
        <f t="shared" si="2"/>
        <v/>
      </c>
      <c r="H23" s="16"/>
      <c r="I23" s="46" t="str">
        <f t="shared" si="3"/>
        <v/>
      </c>
      <c r="J23" s="288"/>
    </row>
    <row r="24" spans="1:10" s="6" customFormat="1" ht="25.05" customHeight="1" x14ac:dyDescent="0.25">
      <c r="A24" s="102" t="s">
        <v>27</v>
      </c>
      <c r="B24" s="16"/>
      <c r="C24" s="127" t="str">
        <f t="shared" si="0"/>
        <v/>
      </c>
      <c r="D24" s="16"/>
      <c r="E24" s="127" t="str">
        <f t="shared" si="1"/>
        <v/>
      </c>
      <c r="F24" s="16"/>
      <c r="G24" s="46" t="str">
        <f t="shared" si="2"/>
        <v/>
      </c>
      <c r="H24" s="16"/>
      <c r="I24" s="46" t="str">
        <f t="shared" si="3"/>
        <v/>
      </c>
      <c r="J24" s="289"/>
    </row>
    <row r="25" spans="1:10" s="6" customFormat="1" ht="25.05" customHeight="1" x14ac:dyDescent="0.25">
      <c r="A25" s="103" t="s">
        <v>28</v>
      </c>
      <c r="B25" s="55">
        <f>SUM(B19:B24)</f>
        <v>0</v>
      </c>
      <c r="C25" s="127" t="str">
        <f t="shared" si="0"/>
        <v/>
      </c>
      <c r="D25" s="55">
        <f>SUM(D19:D24)</f>
        <v>0</v>
      </c>
      <c r="E25" s="127" t="str">
        <f t="shared" si="1"/>
        <v/>
      </c>
      <c r="F25" s="55">
        <f>SUM(F19:F24)</f>
        <v>0</v>
      </c>
      <c r="G25" s="46" t="str">
        <f t="shared" si="2"/>
        <v/>
      </c>
      <c r="H25" s="55">
        <f>SUM(H19:H24)</f>
        <v>0</v>
      </c>
      <c r="I25" s="46" t="str">
        <f t="shared" si="3"/>
        <v/>
      </c>
      <c r="J25" s="280"/>
    </row>
    <row r="26" spans="1:10" s="6" customFormat="1" ht="38.4" customHeight="1" x14ac:dyDescent="0.25">
      <c r="A26" s="108" t="s">
        <v>29</v>
      </c>
      <c r="B26" s="14"/>
      <c r="C26" s="14"/>
      <c r="D26" s="14"/>
      <c r="E26" s="14"/>
      <c r="F26" s="14"/>
      <c r="G26" s="14"/>
      <c r="H26" s="14"/>
      <c r="I26" s="14"/>
      <c r="J26" s="280"/>
    </row>
    <row r="27" spans="1:10" s="6" customFormat="1" ht="25.05" customHeight="1" x14ac:dyDescent="0.25">
      <c r="A27" s="18" t="s">
        <v>30</v>
      </c>
      <c r="B27" s="22"/>
      <c r="C27" s="46" t="str">
        <f t="shared" ref="C27:C42" si="4">IF(B27="","",IF(B27=0,"",(B27/B$6/$A$11)))</f>
        <v/>
      </c>
      <c r="D27" s="22"/>
      <c r="E27" s="46" t="str">
        <f t="shared" ref="E27:E42" si="5">IF(D27="","",IF(D27=0,"",(D27/D$6/$A$11)))</f>
        <v/>
      </c>
      <c r="F27" s="22"/>
      <c r="G27" s="46" t="str">
        <f t="shared" ref="G27:G42" si="6">IF(F27="","",IF(F27=0,"",(F27/F$6/$A$11)))</f>
        <v/>
      </c>
      <c r="H27" s="22"/>
      <c r="I27" s="46" t="str">
        <f t="shared" ref="I27:I42" si="7">IF(H27="","",IF(H27=0,"",(H27/H$6/$A$11)))</f>
        <v/>
      </c>
      <c r="J27" s="280"/>
    </row>
    <row r="28" spans="1:10" s="6" customFormat="1" ht="25.05" customHeight="1" x14ac:dyDescent="0.25">
      <c r="A28" s="18" t="s">
        <v>31</v>
      </c>
      <c r="B28" s="16"/>
      <c r="C28" s="127" t="str">
        <f t="shared" si="4"/>
        <v/>
      </c>
      <c r="D28" s="16"/>
      <c r="E28" s="127" t="str">
        <f t="shared" si="5"/>
        <v/>
      </c>
      <c r="F28" s="16"/>
      <c r="G28" s="46" t="str">
        <f t="shared" si="6"/>
        <v/>
      </c>
      <c r="H28" s="16"/>
      <c r="I28" s="46" t="str">
        <f t="shared" si="7"/>
        <v/>
      </c>
      <c r="J28" s="280"/>
    </row>
    <row r="29" spans="1:10" s="6" customFormat="1" ht="25.05" customHeight="1" x14ac:dyDescent="0.25">
      <c r="A29" s="18" t="s">
        <v>32</v>
      </c>
      <c r="B29" s="16"/>
      <c r="C29" s="127" t="str">
        <f t="shared" si="4"/>
        <v/>
      </c>
      <c r="D29" s="16"/>
      <c r="E29" s="127" t="str">
        <f t="shared" si="5"/>
        <v/>
      </c>
      <c r="F29" s="16"/>
      <c r="G29" s="46" t="str">
        <f t="shared" si="6"/>
        <v/>
      </c>
      <c r="H29" s="16"/>
      <c r="I29" s="46" t="str">
        <f t="shared" si="7"/>
        <v/>
      </c>
      <c r="J29" s="280"/>
    </row>
    <row r="30" spans="1:10" s="6" customFormat="1" ht="25.05" customHeight="1" x14ac:dyDescent="0.25">
      <c r="A30" s="18" t="s">
        <v>33</v>
      </c>
      <c r="B30" s="16"/>
      <c r="C30" s="127" t="str">
        <f t="shared" si="4"/>
        <v/>
      </c>
      <c r="D30" s="16"/>
      <c r="E30" s="127" t="str">
        <f t="shared" si="5"/>
        <v/>
      </c>
      <c r="F30" s="16"/>
      <c r="G30" s="46" t="str">
        <f t="shared" si="6"/>
        <v/>
      </c>
      <c r="H30" s="16"/>
      <c r="I30" s="46" t="str">
        <f t="shared" si="7"/>
        <v/>
      </c>
      <c r="J30" s="280"/>
    </row>
    <row r="31" spans="1:10" s="6" customFormat="1" ht="25.05" customHeight="1" x14ac:dyDescent="0.25">
      <c r="A31" s="18" t="s">
        <v>34</v>
      </c>
      <c r="B31" s="16"/>
      <c r="C31" s="127" t="str">
        <f t="shared" si="4"/>
        <v/>
      </c>
      <c r="D31" s="16"/>
      <c r="E31" s="127" t="str">
        <f t="shared" si="5"/>
        <v/>
      </c>
      <c r="F31" s="16"/>
      <c r="G31" s="46" t="str">
        <f t="shared" si="6"/>
        <v/>
      </c>
      <c r="H31" s="16"/>
      <c r="I31" s="46" t="str">
        <f t="shared" si="7"/>
        <v/>
      </c>
      <c r="J31" s="280"/>
    </row>
    <row r="32" spans="1:10" s="6" customFormat="1" ht="25.05" customHeight="1" x14ac:dyDescent="0.25">
      <c r="A32" s="18" t="s">
        <v>35</v>
      </c>
      <c r="B32" s="16"/>
      <c r="C32" s="127" t="str">
        <f t="shared" si="4"/>
        <v/>
      </c>
      <c r="D32" s="16"/>
      <c r="E32" s="127" t="str">
        <f t="shared" si="5"/>
        <v/>
      </c>
      <c r="F32" s="16"/>
      <c r="G32" s="46" t="str">
        <f t="shared" si="6"/>
        <v/>
      </c>
      <c r="H32" s="16"/>
      <c r="I32" s="46" t="str">
        <f t="shared" si="7"/>
        <v/>
      </c>
      <c r="J32" s="280"/>
    </row>
    <row r="33" spans="1:10" s="6" customFormat="1" ht="25.05" customHeight="1" x14ac:dyDescent="0.25">
      <c r="A33" s="18" t="s">
        <v>36</v>
      </c>
      <c r="B33" s="16"/>
      <c r="C33" s="127" t="str">
        <f t="shared" si="4"/>
        <v/>
      </c>
      <c r="D33" s="16"/>
      <c r="E33" s="127" t="str">
        <f t="shared" si="5"/>
        <v/>
      </c>
      <c r="F33" s="16"/>
      <c r="G33" s="46" t="str">
        <f t="shared" si="6"/>
        <v/>
      </c>
      <c r="H33" s="16"/>
      <c r="I33" s="46" t="str">
        <f t="shared" si="7"/>
        <v/>
      </c>
      <c r="J33" s="280"/>
    </row>
    <row r="34" spans="1:10" s="6" customFormat="1" ht="25.05" customHeight="1" x14ac:dyDescent="0.25">
      <c r="A34" s="18" t="s">
        <v>37</v>
      </c>
      <c r="B34" s="16"/>
      <c r="C34" s="127" t="str">
        <f t="shared" si="4"/>
        <v/>
      </c>
      <c r="D34" s="16"/>
      <c r="E34" s="127" t="str">
        <f t="shared" si="5"/>
        <v/>
      </c>
      <c r="F34" s="16"/>
      <c r="G34" s="46" t="str">
        <f t="shared" si="6"/>
        <v/>
      </c>
      <c r="H34" s="16"/>
      <c r="I34" s="46" t="str">
        <f t="shared" si="7"/>
        <v/>
      </c>
      <c r="J34" s="280"/>
    </row>
    <row r="35" spans="1:10" s="6" customFormat="1" ht="25.05" customHeight="1" x14ac:dyDescent="0.25">
      <c r="A35" s="18" t="s">
        <v>38</v>
      </c>
      <c r="B35" s="16"/>
      <c r="C35" s="127" t="str">
        <f t="shared" si="4"/>
        <v/>
      </c>
      <c r="D35" s="16"/>
      <c r="E35" s="127" t="str">
        <f t="shared" si="5"/>
        <v/>
      </c>
      <c r="F35" s="16"/>
      <c r="G35" s="46" t="str">
        <f t="shared" si="6"/>
        <v/>
      </c>
      <c r="H35" s="16"/>
      <c r="I35" s="46" t="str">
        <f t="shared" si="7"/>
        <v/>
      </c>
      <c r="J35" s="280"/>
    </row>
    <row r="36" spans="1:10" s="6" customFormat="1" ht="25.05" customHeight="1" x14ac:dyDescent="0.25">
      <c r="A36" s="18" t="s">
        <v>39</v>
      </c>
      <c r="B36" s="16"/>
      <c r="C36" s="127" t="str">
        <f t="shared" si="4"/>
        <v/>
      </c>
      <c r="D36" s="16"/>
      <c r="E36" s="127" t="str">
        <f t="shared" si="5"/>
        <v/>
      </c>
      <c r="F36" s="16"/>
      <c r="G36" s="46" t="str">
        <f t="shared" si="6"/>
        <v/>
      </c>
      <c r="H36" s="16"/>
      <c r="I36" s="46" t="str">
        <f t="shared" si="7"/>
        <v/>
      </c>
      <c r="J36" s="280"/>
    </row>
    <row r="37" spans="1:10" s="6" customFormat="1" ht="25.05" customHeight="1" x14ac:dyDescent="0.25">
      <c r="A37" s="18" t="s">
        <v>40</v>
      </c>
      <c r="B37" s="16"/>
      <c r="C37" s="127" t="str">
        <f t="shared" si="4"/>
        <v/>
      </c>
      <c r="D37" s="16"/>
      <c r="E37" s="127" t="str">
        <f t="shared" si="5"/>
        <v/>
      </c>
      <c r="F37" s="16"/>
      <c r="G37" s="46" t="str">
        <f t="shared" si="6"/>
        <v/>
      </c>
      <c r="H37" s="16"/>
      <c r="I37" s="46" t="str">
        <f t="shared" si="7"/>
        <v/>
      </c>
      <c r="J37" s="280"/>
    </row>
    <row r="38" spans="1:10" s="6" customFormat="1" ht="25.05" customHeight="1" x14ac:dyDescent="0.25">
      <c r="A38" s="18" t="s">
        <v>23</v>
      </c>
      <c r="B38" s="16"/>
      <c r="C38" s="127" t="str">
        <f t="shared" si="4"/>
        <v/>
      </c>
      <c r="D38" s="16"/>
      <c r="E38" s="127" t="str">
        <f t="shared" si="5"/>
        <v/>
      </c>
      <c r="F38" s="16"/>
      <c r="G38" s="46" t="str">
        <f t="shared" si="6"/>
        <v/>
      </c>
      <c r="H38" s="16"/>
      <c r="I38" s="46" t="str">
        <f t="shared" si="7"/>
        <v/>
      </c>
      <c r="J38" s="280"/>
    </row>
    <row r="39" spans="1:10" s="6" customFormat="1" ht="25.05" customHeight="1" x14ac:dyDescent="0.25">
      <c r="A39" s="18" t="s">
        <v>41</v>
      </c>
      <c r="B39" s="16"/>
      <c r="C39" s="127" t="str">
        <f t="shared" si="4"/>
        <v/>
      </c>
      <c r="D39" s="16"/>
      <c r="E39" s="127" t="str">
        <f t="shared" si="5"/>
        <v/>
      </c>
      <c r="F39" s="16"/>
      <c r="G39" s="46" t="str">
        <f t="shared" si="6"/>
        <v/>
      </c>
      <c r="H39" s="16"/>
      <c r="I39" s="46" t="str">
        <f t="shared" si="7"/>
        <v/>
      </c>
      <c r="J39" s="280"/>
    </row>
    <row r="40" spans="1:10" s="6" customFormat="1" ht="25.05" customHeight="1" x14ac:dyDescent="0.25">
      <c r="A40" s="18" t="s">
        <v>42</v>
      </c>
      <c r="B40" s="22"/>
      <c r="C40" s="127" t="str">
        <f t="shared" si="4"/>
        <v/>
      </c>
      <c r="D40" s="22"/>
      <c r="E40" s="127" t="str">
        <f t="shared" si="5"/>
        <v/>
      </c>
      <c r="F40" s="22"/>
      <c r="G40" s="46" t="str">
        <f t="shared" si="6"/>
        <v/>
      </c>
      <c r="H40" s="22"/>
      <c r="I40" s="46" t="str">
        <f t="shared" si="7"/>
        <v/>
      </c>
      <c r="J40" s="280"/>
    </row>
    <row r="41" spans="1:10" s="6" customFormat="1" ht="25.05" customHeight="1" x14ac:dyDescent="0.25">
      <c r="A41" s="18" t="s">
        <v>43</v>
      </c>
      <c r="B41" s="22"/>
      <c r="C41" s="127" t="str">
        <f t="shared" si="4"/>
        <v/>
      </c>
      <c r="D41" s="22"/>
      <c r="E41" s="127" t="str">
        <f t="shared" si="5"/>
        <v/>
      </c>
      <c r="F41" s="22"/>
      <c r="G41" s="46" t="str">
        <f t="shared" si="6"/>
        <v/>
      </c>
      <c r="H41" s="22"/>
      <c r="I41" s="46" t="str">
        <f t="shared" si="7"/>
        <v/>
      </c>
      <c r="J41" s="280"/>
    </row>
    <row r="42" spans="1:10" s="6" customFormat="1" ht="25.05" customHeight="1" x14ac:dyDescent="0.25">
      <c r="A42" s="207" t="s">
        <v>44</v>
      </c>
      <c r="B42" s="16"/>
      <c r="C42" s="127" t="str">
        <f t="shared" si="4"/>
        <v/>
      </c>
      <c r="D42" s="16"/>
      <c r="E42" s="127" t="str">
        <f t="shared" si="5"/>
        <v/>
      </c>
      <c r="F42" s="16"/>
      <c r="G42" s="46" t="str">
        <f t="shared" si="6"/>
        <v/>
      </c>
      <c r="H42" s="16"/>
      <c r="I42" s="46" t="str">
        <f t="shared" si="7"/>
        <v/>
      </c>
      <c r="J42" s="280"/>
    </row>
    <row r="43" spans="1:10" s="6" customFormat="1" ht="25.05" customHeight="1" x14ac:dyDescent="0.25">
      <c r="A43" s="130" t="s">
        <v>45</v>
      </c>
      <c r="B43" s="16"/>
      <c r="C43" s="127"/>
      <c r="D43" s="16"/>
      <c r="E43" s="127"/>
      <c r="F43" s="16"/>
      <c r="G43" s="46"/>
      <c r="H43" s="16"/>
      <c r="I43" s="46"/>
      <c r="J43" s="290"/>
    </row>
    <row r="44" spans="1:10" s="7" customFormat="1" ht="25.05" customHeight="1" x14ac:dyDescent="0.25">
      <c r="A44" s="206" t="s">
        <v>46</v>
      </c>
      <c r="B44" s="55">
        <f>SUM(B27:B43)</f>
        <v>0</v>
      </c>
      <c r="C44" s="127" t="str">
        <f>IF(B44="","",IF(B44=0,"",(B44/B$6/$A$11)))</f>
        <v/>
      </c>
      <c r="D44" s="55">
        <f>SUM(D27:D43)</f>
        <v>0</v>
      </c>
      <c r="E44" s="127" t="str">
        <f>IF(D44="","",IF(D44=0,"",(D44/D$6/$A$11)))</f>
        <v/>
      </c>
      <c r="F44" s="55">
        <f>SUM(F27:F43)</f>
        <v>0</v>
      </c>
      <c r="G44" s="46" t="str">
        <f>IF(F44="","",IF(F44=0,"",(F44/F$6/$A$11)))</f>
        <v/>
      </c>
      <c r="H44" s="55">
        <f>SUM(H27:H43)</f>
        <v>0</v>
      </c>
      <c r="I44" s="46" t="str">
        <f>IF(H44="","",IF(H44=0,"",(H44/H$6/$A$11)))</f>
        <v/>
      </c>
      <c r="J44" s="280"/>
    </row>
    <row r="45" spans="1:10" ht="33" customHeight="1" x14ac:dyDescent="0.25">
      <c r="A45" s="108" t="s">
        <v>47</v>
      </c>
      <c r="B45" s="14"/>
      <c r="C45" s="14"/>
      <c r="D45" s="14"/>
      <c r="E45" s="14"/>
      <c r="F45" s="14"/>
      <c r="G45" s="14"/>
      <c r="H45" s="14"/>
      <c r="I45" s="14"/>
    </row>
    <row r="46" spans="1:10" s="6" customFormat="1" ht="25.05" customHeight="1" x14ac:dyDescent="0.25">
      <c r="A46" s="18" t="s">
        <v>48</v>
      </c>
      <c r="B46" s="16"/>
      <c r="C46" s="46" t="str">
        <f>IF(B46="","",IF(B46=0,"",(B46/B$6/$A$11)))</f>
        <v/>
      </c>
      <c r="D46" s="196"/>
      <c r="E46" s="46" t="str">
        <f>IF(D46="","",IF(D46=0,"",(D46/D$6/$A$11)))</f>
        <v/>
      </c>
      <c r="F46" s="196"/>
      <c r="G46" s="46" t="str">
        <f>IF(F46="","",IF(F46=0,"",(F46/F$6/$A$11)))</f>
        <v/>
      </c>
      <c r="H46" s="16"/>
      <c r="I46" s="46" t="str">
        <f>IF(H46="","",IF(H46=0,"",(H46/H$6/$A$11)))</f>
        <v/>
      </c>
      <c r="J46" s="280"/>
    </row>
    <row r="47" spans="1:10" s="6" customFormat="1" ht="25.05" customHeight="1" x14ac:dyDescent="0.25">
      <c r="A47" s="18" t="s">
        <v>49</v>
      </c>
      <c r="B47" s="16"/>
      <c r="C47" s="127" t="str">
        <f>IF(B47="","",IF(B47=0,"",(B47/B$6/$A$11)))</f>
        <v/>
      </c>
      <c r="D47" s="16"/>
      <c r="E47" s="127" t="str">
        <f>IF(D47="","",IF(D47=0,"",(D47/D$6/$A$11)))</f>
        <v/>
      </c>
      <c r="F47" s="16"/>
      <c r="G47" s="46" t="str">
        <f>IF(F47="","",IF(F47=0,"",(F47/F$6/$A$11)))</f>
        <v/>
      </c>
      <c r="H47" s="16"/>
      <c r="I47" s="46" t="str">
        <f>IF(H47="","",IF(H47=0,"",(H47/H$6/$A$11)))</f>
        <v/>
      </c>
      <c r="J47" s="280"/>
    </row>
    <row r="48" spans="1:10" ht="25.05" customHeight="1" x14ac:dyDescent="0.25">
      <c r="A48" s="102" t="s">
        <v>50</v>
      </c>
      <c r="B48" s="16"/>
      <c r="C48" s="127" t="str">
        <f>IF(B48="","",IF(B48=0,"",(B48/B$6/$A$11)))</f>
        <v/>
      </c>
      <c r="D48" s="16"/>
      <c r="E48" s="127" t="str">
        <f>IF(D48="","",IF(D48=0,"",(D48/D$6/$A$11)))</f>
        <v/>
      </c>
      <c r="F48" s="16"/>
      <c r="G48" s="46" t="str">
        <f>IF(F48="","",IF(F48=0,"",(F48/F$6/$A$11)))</f>
        <v/>
      </c>
      <c r="H48" s="16"/>
      <c r="I48" s="46" t="str">
        <f>IF(H48="","",IF(H48=0,"",(H48/H$6/$A$11)))</f>
        <v/>
      </c>
    </row>
    <row r="49" spans="1:10" s="6" customFormat="1" ht="25.05" customHeight="1" x14ac:dyDescent="0.25">
      <c r="A49" s="103" t="s">
        <v>51</v>
      </c>
      <c r="B49" s="55">
        <f>SUM(B46:B48)</f>
        <v>0</v>
      </c>
      <c r="C49" s="127" t="str">
        <f>IF(B49="","",IF(B49=0,"",(B49/B$6/$A$11)))</f>
        <v/>
      </c>
      <c r="D49" s="55">
        <f>SUM(D46:D48)</f>
        <v>0</v>
      </c>
      <c r="E49" s="127" t="str">
        <f>IF(D49="","",IF(D49=0,"",(D49/D$6/$A$11)))</f>
        <v/>
      </c>
      <c r="F49" s="55">
        <f>SUM(F46:F48)</f>
        <v>0</v>
      </c>
      <c r="G49" s="46" t="str">
        <f>IF(F49="","",IF(F49=0,"",(F49/F$6/$A$11)))</f>
        <v/>
      </c>
      <c r="H49" s="55">
        <f>SUM(H46:H48)</f>
        <v>0</v>
      </c>
      <c r="I49" s="46" t="str">
        <f>IF(H49="","",IF(H49=0,"",(H49/H$6/$A$11)))</f>
        <v/>
      </c>
      <c r="J49" s="280"/>
    </row>
    <row r="50" spans="1:10" s="6" customFormat="1" ht="40.200000000000003" customHeight="1" x14ac:dyDescent="0.25">
      <c r="A50" s="108" t="s">
        <v>52</v>
      </c>
      <c r="B50" s="14"/>
      <c r="C50" s="14"/>
      <c r="D50" s="14"/>
      <c r="E50" s="14"/>
      <c r="F50" s="14"/>
      <c r="G50" s="14"/>
      <c r="H50" s="14"/>
      <c r="I50" s="14"/>
      <c r="J50" s="280"/>
    </row>
    <row r="51" spans="1:10" s="255" customFormat="1" ht="24.6" customHeight="1" x14ac:dyDescent="0.25">
      <c r="A51" s="254" t="s">
        <v>447</v>
      </c>
      <c r="B51" s="16"/>
      <c r="C51" s="46" t="str">
        <f t="shared" ref="C51:C60" si="8">IF(B51="","",IF(B51=0,"",(B51/B$6/$A$11)))</f>
        <v/>
      </c>
      <c r="D51" s="196"/>
      <c r="E51" s="46" t="str">
        <f t="shared" ref="E51:E60" si="9">IF(D51="","",IF(D51=0,"",(D51/D$6/$A$11)))</f>
        <v/>
      </c>
      <c r="F51" s="196"/>
      <c r="G51" s="46" t="str">
        <f t="shared" ref="G51:G60" si="10">IF(F51="","",IF(F51=0,"",(F51/F$6/$A$11)))</f>
        <v/>
      </c>
      <c r="H51" s="16"/>
      <c r="I51" s="46" t="str">
        <f t="shared" ref="I51:I60" si="11">IF(H51="","",IF(H51=0,"",(H51/H$6/$A$11)))</f>
        <v/>
      </c>
      <c r="J51" s="280"/>
    </row>
    <row r="52" spans="1:10" s="255" customFormat="1" ht="24.6" customHeight="1" x14ac:dyDescent="0.25">
      <c r="A52" s="256" t="s">
        <v>53</v>
      </c>
      <c r="B52" s="16"/>
      <c r="C52" s="46" t="str">
        <f t="shared" si="8"/>
        <v/>
      </c>
      <c r="D52" s="196"/>
      <c r="E52" s="46" t="str">
        <f t="shared" si="9"/>
        <v/>
      </c>
      <c r="F52" s="196"/>
      <c r="G52" s="46" t="str">
        <f t="shared" si="10"/>
        <v/>
      </c>
      <c r="H52" s="16"/>
      <c r="I52" s="46" t="str">
        <f t="shared" si="11"/>
        <v/>
      </c>
      <c r="J52" s="280"/>
    </row>
    <row r="53" spans="1:10" s="6" customFormat="1" ht="25.05" customHeight="1" x14ac:dyDescent="0.25">
      <c r="A53" s="18" t="s">
        <v>54</v>
      </c>
      <c r="B53" s="16"/>
      <c r="C53" s="127" t="str">
        <f t="shared" si="8"/>
        <v/>
      </c>
      <c r="D53" s="16"/>
      <c r="E53" s="127" t="str">
        <f t="shared" si="9"/>
        <v/>
      </c>
      <c r="F53" s="16"/>
      <c r="G53" s="46" t="str">
        <f t="shared" si="10"/>
        <v/>
      </c>
      <c r="H53" s="16"/>
      <c r="I53" s="46" t="str">
        <f t="shared" si="11"/>
        <v/>
      </c>
      <c r="J53" s="280"/>
    </row>
    <row r="54" spans="1:10" s="6" customFormat="1" ht="25.05" customHeight="1" x14ac:dyDescent="0.25">
      <c r="A54" s="18" t="s">
        <v>55</v>
      </c>
      <c r="B54" s="16"/>
      <c r="C54" s="127" t="str">
        <f t="shared" si="8"/>
        <v/>
      </c>
      <c r="D54" s="16"/>
      <c r="E54" s="127" t="str">
        <f t="shared" si="9"/>
        <v/>
      </c>
      <c r="F54" s="16"/>
      <c r="G54" s="46" t="str">
        <f t="shared" si="10"/>
        <v/>
      </c>
      <c r="H54" s="16"/>
      <c r="I54" s="46" t="str">
        <f t="shared" si="11"/>
        <v/>
      </c>
      <c r="J54" s="280"/>
    </row>
    <row r="55" spans="1:10" s="6" customFormat="1" ht="25.05" customHeight="1" x14ac:dyDescent="0.25">
      <c r="A55" s="18" t="s">
        <v>56</v>
      </c>
      <c r="B55" s="16"/>
      <c r="C55" s="127" t="str">
        <f t="shared" si="8"/>
        <v/>
      </c>
      <c r="D55" s="16"/>
      <c r="E55" s="127" t="str">
        <f t="shared" si="9"/>
        <v/>
      </c>
      <c r="F55" s="16"/>
      <c r="G55" s="46" t="str">
        <f t="shared" si="10"/>
        <v/>
      </c>
      <c r="H55" s="16"/>
      <c r="I55" s="46" t="str">
        <f t="shared" si="11"/>
        <v/>
      </c>
      <c r="J55" s="280"/>
    </row>
    <row r="56" spans="1:10" s="6" customFormat="1" ht="25.05" customHeight="1" x14ac:dyDescent="0.25">
      <c r="A56" s="125" t="s">
        <v>57</v>
      </c>
      <c r="B56" s="126">
        <f>SUM(B51:B55)</f>
        <v>0</v>
      </c>
      <c r="C56" s="127" t="str">
        <f t="shared" si="8"/>
        <v/>
      </c>
      <c r="D56" s="126">
        <f>SUM(D51:D55)</f>
        <v>0</v>
      </c>
      <c r="E56" s="127" t="str">
        <f t="shared" si="9"/>
        <v/>
      </c>
      <c r="F56" s="126">
        <f>SUM(F51:F55)</f>
        <v>0</v>
      </c>
      <c r="G56" s="46" t="str">
        <f t="shared" si="10"/>
        <v/>
      </c>
      <c r="H56" s="126">
        <f>SUM(H51:H55)</f>
        <v>0</v>
      </c>
      <c r="I56" s="46" t="str">
        <f t="shared" si="11"/>
        <v/>
      </c>
      <c r="J56" s="280"/>
    </row>
    <row r="57" spans="1:10" s="6" customFormat="1" ht="25.05" customHeight="1" thickBot="1" x14ac:dyDescent="0.3">
      <c r="A57" s="105" t="s">
        <v>58</v>
      </c>
      <c r="B57" s="56">
        <f>B44+B56</f>
        <v>0</v>
      </c>
      <c r="C57" s="199" t="str">
        <f t="shared" si="8"/>
        <v/>
      </c>
      <c r="D57" s="56">
        <f>D44+D56</f>
        <v>0</v>
      </c>
      <c r="E57" s="199" t="str">
        <f t="shared" si="9"/>
        <v/>
      </c>
      <c r="F57" s="56">
        <f>F44+F56</f>
        <v>0</v>
      </c>
      <c r="G57" s="199" t="str">
        <f t="shared" si="10"/>
        <v/>
      </c>
      <c r="H57" s="56">
        <f>H44+H56</f>
        <v>0</v>
      </c>
      <c r="I57" s="199" t="str">
        <f t="shared" si="11"/>
        <v/>
      </c>
      <c r="J57" s="280"/>
    </row>
    <row r="58" spans="1:10" s="6" customFormat="1" ht="36.6" customHeight="1" thickTop="1" x14ac:dyDescent="0.25">
      <c r="A58" s="130" t="s">
        <v>59</v>
      </c>
      <c r="B58" s="270">
        <f>B25+B49-B57</f>
        <v>0</v>
      </c>
      <c r="C58" s="127" t="str">
        <f t="shared" si="8"/>
        <v/>
      </c>
      <c r="D58" s="270">
        <f>D25+D49-D57</f>
        <v>0</v>
      </c>
      <c r="E58" s="127" t="str">
        <f t="shared" si="9"/>
        <v/>
      </c>
      <c r="F58" s="270">
        <f>F25+F49-F57</f>
        <v>0</v>
      </c>
      <c r="G58" s="127" t="str">
        <f t="shared" si="10"/>
        <v/>
      </c>
      <c r="H58" s="270">
        <f>H25+H49-H57</f>
        <v>0</v>
      </c>
      <c r="I58" s="127" t="str">
        <f t="shared" si="11"/>
        <v/>
      </c>
      <c r="J58" s="290"/>
    </row>
    <row r="59" spans="1:10" s="6" customFormat="1" ht="36.6" customHeight="1" x14ac:dyDescent="0.25">
      <c r="A59" s="133" t="s">
        <v>60</v>
      </c>
      <c r="B59" s="16">
        <f>'År 2019'!B60</f>
        <v>0</v>
      </c>
      <c r="C59" s="127" t="str">
        <f t="shared" si="8"/>
        <v/>
      </c>
      <c r="D59" s="16">
        <f>'År 2019'!D60</f>
        <v>0</v>
      </c>
      <c r="E59" s="127" t="str">
        <f t="shared" si="9"/>
        <v/>
      </c>
      <c r="F59" s="16">
        <f>'År 2019'!F60</f>
        <v>0</v>
      </c>
      <c r="G59" s="46" t="str">
        <f t="shared" si="10"/>
        <v/>
      </c>
      <c r="H59" s="16">
        <f>'År 2019'!H60</f>
        <v>0</v>
      </c>
      <c r="I59" s="46" t="str">
        <f t="shared" si="11"/>
        <v/>
      </c>
      <c r="J59" s="280"/>
    </row>
    <row r="60" spans="1:10" s="7" customFormat="1" ht="36.6" customHeight="1" x14ac:dyDescent="0.25">
      <c r="A60" s="133" t="s">
        <v>61</v>
      </c>
      <c r="B60" s="158">
        <f>B58+B59</f>
        <v>0</v>
      </c>
      <c r="C60" s="127" t="str">
        <f t="shared" si="8"/>
        <v/>
      </c>
      <c r="D60" s="159">
        <f>D58+D59</f>
        <v>0</v>
      </c>
      <c r="E60" s="127" t="str">
        <f t="shared" si="9"/>
        <v/>
      </c>
      <c r="F60" s="159">
        <f>F58+F59</f>
        <v>0</v>
      </c>
      <c r="G60" s="46" t="str">
        <f t="shared" si="10"/>
        <v/>
      </c>
      <c r="H60" s="159">
        <f>H58+H59</f>
        <v>0</v>
      </c>
      <c r="I60" s="46" t="str">
        <f t="shared" si="11"/>
        <v/>
      </c>
      <c r="J60" s="280"/>
    </row>
    <row r="61" spans="1:10" s="57" customFormat="1" ht="48" customHeight="1" thickBot="1" x14ac:dyDescent="0.35">
      <c r="A61" s="188" t="s">
        <v>62</v>
      </c>
      <c r="B61" s="190"/>
      <c r="C61" s="190"/>
      <c r="D61" s="190"/>
      <c r="E61" s="190"/>
      <c r="F61" s="190"/>
      <c r="G61" s="190"/>
      <c r="H61" s="190"/>
      <c r="I61" s="190"/>
      <c r="J61" s="280"/>
    </row>
    <row r="62" spans="1:10" s="6" customFormat="1" ht="25.05" customHeight="1" thickTop="1" x14ac:dyDescent="0.25">
      <c r="A62" s="108" t="s">
        <v>63</v>
      </c>
      <c r="B62" s="14"/>
      <c r="C62" s="14"/>
      <c r="D62" s="14"/>
      <c r="E62" s="14"/>
      <c r="F62" s="14"/>
      <c r="G62" s="14"/>
      <c r="H62" s="14"/>
      <c r="I62" s="14"/>
      <c r="J62" s="280"/>
    </row>
    <row r="63" spans="1:10" s="6" customFormat="1" ht="25.05" customHeight="1" x14ac:dyDescent="0.25">
      <c r="A63" s="18" t="s">
        <v>64</v>
      </c>
      <c r="B63" s="22"/>
      <c r="C63" s="46" t="str">
        <f>IF(B63="","",IF(B63=0,"",(B63/B$6/$A$11)))</f>
        <v/>
      </c>
      <c r="D63" s="22"/>
      <c r="E63" s="46" t="str">
        <f>IF(D63="","",IF(D63=0,"",(D63/D$6/$A$11)))</f>
        <v/>
      </c>
      <c r="F63" s="22"/>
      <c r="G63" s="46" t="str">
        <f>IF(F63="","",IF(F63=0,"",(F63/F$6/$A$11)))</f>
        <v/>
      </c>
      <c r="H63" s="22"/>
      <c r="I63" s="46" t="str">
        <f>IF(H63="","",IF(H63=0,"",(H63/H$6/$A$11)))</f>
        <v/>
      </c>
      <c r="J63" s="280"/>
    </row>
    <row r="64" spans="1:10" s="6" customFormat="1" ht="25.05" customHeight="1" x14ac:dyDescent="0.25">
      <c r="A64" s="18" t="s">
        <v>23</v>
      </c>
      <c r="B64" s="16"/>
      <c r="C64" s="127" t="str">
        <f>IF(B64="","",IF(B64=0,"",(B64/B$6/$A$11)))</f>
        <v/>
      </c>
      <c r="D64" s="16"/>
      <c r="E64" s="127" t="str">
        <f>IF(D64="","",IF(D64=0,"",(D64/D$6/$A$11)))</f>
        <v/>
      </c>
      <c r="F64" s="16"/>
      <c r="G64" s="127" t="str">
        <f>IF(F64="","",IF(F64=0,"",(F64/F$6/$A$11)))</f>
        <v/>
      </c>
      <c r="H64" s="16"/>
      <c r="I64" s="46" t="str">
        <f>IF(H64="","",IF(H64=0,"",(H64/H$6/$A$11)))</f>
        <v/>
      </c>
      <c r="J64" s="280"/>
    </row>
    <row r="65" spans="1:10" s="4" customFormat="1" ht="25.05" customHeight="1" x14ac:dyDescent="0.25">
      <c r="A65" s="18" t="s">
        <v>65</v>
      </c>
      <c r="B65" s="16"/>
      <c r="C65" s="127" t="str">
        <f>IF(B65="","",IF(B65=0,"",(B65/B$6/$A$11)))</f>
        <v/>
      </c>
      <c r="D65" s="16"/>
      <c r="E65" s="127" t="str">
        <f>IF(D65="","",IF(D65=0,"",(D65/D$6/$A$11)))</f>
        <v/>
      </c>
      <c r="F65" s="16"/>
      <c r="G65" s="46" t="str">
        <f>IF(F65="","",IF(F65=0,"",(F65/F$6/$A$11)))</f>
        <v/>
      </c>
      <c r="H65" s="16"/>
      <c r="I65" s="46" t="str">
        <f>IF(H65="","",IF(H65=0,"",(H65/H$6/$A$11)))</f>
        <v/>
      </c>
      <c r="J65" s="280"/>
    </row>
    <row r="66" spans="1:10" s="6" customFormat="1" ht="25.05" customHeight="1" x14ac:dyDescent="0.25">
      <c r="A66" s="106" t="s">
        <v>66</v>
      </c>
      <c r="B66" s="16"/>
      <c r="C66" s="127" t="str">
        <f>IF(B66="","",IF(B66=0,"",(B66/B$6/$A$11)))</f>
        <v/>
      </c>
      <c r="D66" s="16"/>
      <c r="E66" s="127" t="str">
        <f>IF(D66="","",IF(D66=0,"",(D66/D$6/$A$11)))</f>
        <v/>
      </c>
      <c r="F66" s="16"/>
      <c r="G66" s="46" t="str">
        <f>IF(F66="","",IF(F66=0,"",(F66/F$6/$A$11)))</f>
        <v/>
      </c>
      <c r="H66" s="16"/>
      <c r="I66" s="46" t="str">
        <f>IF(H66="","",IF(H66=0,"",(H66/H$6/$A$11)))</f>
        <v/>
      </c>
      <c r="J66" s="280"/>
    </row>
    <row r="67" spans="1:10" s="6" customFormat="1" ht="36" customHeight="1" x14ac:dyDescent="0.25">
      <c r="A67" s="103" t="s">
        <v>28</v>
      </c>
      <c r="B67" s="55">
        <f>SUM(B63:B66)</f>
        <v>0</v>
      </c>
      <c r="C67" s="127" t="str">
        <f>IF(B67="","",IF(B67=0,"",(B67/B$6/$A$11)))</f>
        <v/>
      </c>
      <c r="D67" s="55">
        <f>SUM(D63:D66)</f>
        <v>0</v>
      </c>
      <c r="E67" s="127" t="str">
        <f>IF(D67="","",IF(D67=0,"",(D67/D$6/$A$11)))</f>
        <v/>
      </c>
      <c r="F67" s="55">
        <f>SUM(F63:F66)</f>
        <v>0</v>
      </c>
      <c r="G67" s="46" t="str">
        <f>IF(F67="","",IF(F67=0,"",(F67/F$6/$A$11)))</f>
        <v/>
      </c>
      <c r="H67" s="55">
        <f>SUM(H63:H66)</f>
        <v>0</v>
      </c>
      <c r="I67" s="46" t="str">
        <f>IF(H67="","",IF(H67=0,"",(H67/H$6/$A$11)))</f>
        <v/>
      </c>
      <c r="J67" s="280"/>
    </row>
    <row r="68" spans="1:10" s="6" customFormat="1" ht="34.200000000000003" customHeight="1" x14ac:dyDescent="0.25">
      <c r="A68" s="108" t="s">
        <v>67</v>
      </c>
      <c r="B68" s="14"/>
      <c r="C68" s="14"/>
      <c r="D68" s="14"/>
      <c r="E68" s="14"/>
      <c r="F68" s="14"/>
      <c r="G68" s="14"/>
      <c r="H68" s="14"/>
      <c r="I68" s="14"/>
      <c r="J68" s="280"/>
    </row>
    <row r="69" spans="1:10" s="6" customFormat="1" ht="25.05" customHeight="1" x14ac:dyDescent="0.25">
      <c r="A69" s="18" t="s">
        <v>30</v>
      </c>
      <c r="B69" s="22"/>
      <c r="C69" s="46" t="str">
        <f t="shared" ref="C69:C87" si="12">IF(B69="","",IF(B69=0,"",(B69/B$6/$A$11)))</f>
        <v/>
      </c>
      <c r="D69" s="22"/>
      <c r="E69" s="46" t="str">
        <f t="shared" ref="E69:E87" si="13">IF(D69="","",IF(D69=0,"",(D69/D$6/$A$11)))</f>
        <v/>
      </c>
      <c r="F69" s="22"/>
      <c r="G69" s="46" t="str">
        <f t="shared" ref="G69:G87" si="14">IF(F69="","",IF(F69=0,"",(F69/F$6/$A$11)))</f>
        <v/>
      </c>
      <c r="H69" s="22"/>
      <c r="I69" s="46" t="str">
        <f t="shared" ref="I69:I87" si="15">IF(H69="","",IF(H69=0,"",(H69/H$6/$A$11)))</f>
        <v/>
      </c>
      <c r="J69" s="280"/>
    </row>
    <row r="70" spans="1:10" s="6" customFormat="1" ht="25.05" customHeight="1" x14ac:dyDescent="0.25">
      <c r="A70" s="18" t="s">
        <v>31</v>
      </c>
      <c r="B70" s="16"/>
      <c r="C70" s="127" t="str">
        <f t="shared" si="12"/>
        <v/>
      </c>
      <c r="D70" s="16"/>
      <c r="E70" s="127" t="str">
        <f t="shared" si="13"/>
        <v/>
      </c>
      <c r="F70" s="16"/>
      <c r="G70" s="46" t="str">
        <f t="shared" si="14"/>
        <v/>
      </c>
      <c r="H70" s="16"/>
      <c r="I70" s="46" t="str">
        <f t="shared" si="15"/>
        <v/>
      </c>
      <c r="J70" s="280"/>
    </row>
    <row r="71" spans="1:10" ht="25.05" customHeight="1" x14ac:dyDescent="0.25">
      <c r="A71" s="18" t="s">
        <v>32</v>
      </c>
      <c r="B71" s="16"/>
      <c r="C71" s="127" t="str">
        <f t="shared" si="12"/>
        <v/>
      </c>
      <c r="D71" s="16"/>
      <c r="E71" s="127" t="str">
        <f t="shared" si="13"/>
        <v/>
      </c>
      <c r="F71" s="16"/>
      <c r="G71" s="46" t="str">
        <f t="shared" si="14"/>
        <v/>
      </c>
      <c r="H71" s="16"/>
      <c r="I71" s="46" t="str">
        <f t="shared" si="15"/>
        <v/>
      </c>
    </row>
    <row r="72" spans="1:10" s="6" customFormat="1" ht="25.05" customHeight="1" x14ac:dyDescent="0.25">
      <c r="A72" s="18" t="s">
        <v>33</v>
      </c>
      <c r="B72" s="16"/>
      <c r="C72" s="127" t="str">
        <f t="shared" si="12"/>
        <v/>
      </c>
      <c r="D72" s="16"/>
      <c r="E72" s="127" t="str">
        <f t="shared" si="13"/>
        <v/>
      </c>
      <c r="F72" s="16"/>
      <c r="G72" s="46" t="str">
        <f t="shared" si="14"/>
        <v/>
      </c>
      <c r="H72" s="16"/>
      <c r="I72" s="46" t="str">
        <f t="shared" si="15"/>
        <v/>
      </c>
      <c r="J72" s="280"/>
    </row>
    <row r="73" spans="1:10" s="6" customFormat="1" ht="25.05" customHeight="1" x14ac:dyDescent="0.25">
      <c r="A73" s="18" t="s">
        <v>34</v>
      </c>
      <c r="B73" s="16"/>
      <c r="C73" s="127" t="str">
        <f t="shared" si="12"/>
        <v/>
      </c>
      <c r="D73" s="16"/>
      <c r="E73" s="127" t="str">
        <f t="shared" si="13"/>
        <v/>
      </c>
      <c r="F73" s="16"/>
      <c r="G73" s="46" t="str">
        <f t="shared" si="14"/>
        <v/>
      </c>
      <c r="H73" s="16"/>
      <c r="I73" s="46" t="str">
        <f t="shared" si="15"/>
        <v/>
      </c>
      <c r="J73" s="280"/>
    </row>
    <row r="74" spans="1:10" s="6" customFormat="1" ht="25.05" customHeight="1" x14ac:dyDescent="0.25">
      <c r="A74" s="18" t="s">
        <v>35</v>
      </c>
      <c r="B74" s="16"/>
      <c r="C74" s="127" t="str">
        <f t="shared" si="12"/>
        <v/>
      </c>
      <c r="D74" s="16"/>
      <c r="E74" s="127" t="str">
        <f t="shared" si="13"/>
        <v/>
      </c>
      <c r="F74" s="16"/>
      <c r="G74" s="46" t="str">
        <f t="shared" si="14"/>
        <v/>
      </c>
      <c r="H74" s="16"/>
      <c r="I74" s="46" t="str">
        <f t="shared" si="15"/>
        <v/>
      </c>
      <c r="J74" s="280"/>
    </row>
    <row r="75" spans="1:10" s="6" customFormat="1" ht="25.05" customHeight="1" x14ac:dyDescent="0.25">
      <c r="A75" s="18" t="s">
        <v>36</v>
      </c>
      <c r="B75" s="16"/>
      <c r="C75" s="127" t="str">
        <f t="shared" si="12"/>
        <v/>
      </c>
      <c r="D75" s="16"/>
      <c r="E75" s="127" t="str">
        <f t="shared" si="13"/>
        <v/>
      </c>
      <c r="F75" s="16"/>
      <c r="G75" s="46" t="str">
        <f t="shared" si="14"/>
        <v/>
      </c>
      <c r="H75" s="16"/>
      <c r="I75" s="46" t="str">
        <f t="shared" si="15"/>
        <v/>
      </c>
      <c r="J75" s="280"/>
    </row>
    <row r="76" spans="1:10" s="6" customFormat="1" ht="25.05" customHeight="1" x14ac:dyDescent="0.25">
      <c r="A76" s="18" t="s">
        <v>37</v>
      </c>
      <c r="B76" s="16"/>
      <c r="C76" s="127" t="str">
        <f t="shared" si="12"/>
        <v/>
      </c>
      <c r="D76" s="16"/>
      <c r="E76" s="127" t="str">
        <f t="shared" si="13"/>
        <v/>
      </c>
      <c r="F76" s="16"/>
      <c r="G76" s="46" t="str">
        <f t="shared" si="14"/>
        <v/>
      </c>
      <c r="H76" s="16"/>
      <c r="I76" s="46" t="str">
        <f t="shared" si="15"/>
        <v/>
      </c>
      <c r="J76" s="280"/>
    </row>
    <row r="77" spans="1:10" s="6" customFormat="1" ht="25.05" customHeight="1" x14ac:dyDescent="0.25">
      <c r="A77" s="18" t="s">
        <v>38</v>
      </c>
      <c r="B77" s="16"/>
      <c r="C77" s="127" t="str">
        <f t="shared" si="12"/>
        <v/>
      </c>
      <c r="D77" s="16"/>
      <c r="E77" s="127" t="str">
        <f t="shared" si="13"/>
        <v/>
      </c>
      <c r="F77" s="16"/>
      <c r="G77" s="46" t="str">
        <f t="shared" si="14"/>
        <v/>
      </c>
      <c r="H77" s="16"/>
      <c r="I77" s="46" t="str">
        <f t="shared" si="15"/>
        <v/>
      </c>
      <c r="J77" s="280"/>
    </row>
    <row r="78" spans="1:10" s="6" customFormat="1" ht="25.05" customHeight="1" x14ac:dyDescent="0.25">
      <c r="A78" s="18" t="s">
        <v>39</v>
      </c>
      <c r="B78" s="16"/>
      <c r="C78" s="127" t="str">
        <f t="shared" si="12"/>
        <v/>
      </c>
      <c r="D78" s="16"/>
      <c r="E78" s="127" t="str">
        <f t="shared" si="13"/>
        <v/>
      </c>
      <c r="F78" s="16"/>
      <c r="G78" s="46" t="str">
        <f t="shared" si="14"/>
        <v/>
      </c>
      <c r="H78" s="16"/>
      <c r="I78" s="46" t="str">
        <f t="shared" si="15"/>
        <v/>
      </c>
      <c r="J78" s="290"/>
    </row>
    <row r="79" spans="1:10" s="6" customFormat="1" ht="25.05" customHeight="1" x14ac:dyDescent="0.25">
      <c r="A79" s="18" t="s">
        <v>40</v>
      </c>
      <c r="B79" s="16"/>
      <c r="C79" s="127" t="str">
        <f t="shared" si="12"/>
        <v/>
      </c>
      <c r="D79" s="16"/>
      <c r="E79" s="127" t="str">
        <f t="shared" si="13"/>
        <v/>
      </c>
      <c r="F79" s="16"/>
      <c r="G79" s="46" t="str">
        <f t="shared" si="14"/>
        <v/>
      </c>
      <c r="H79" s="16"/>
      <c r="I79" s="46" t="str">
        <f t="shared" si="15"/>
        <v/>
      </c>
      <c r="J79" s="280"/>
    </row>
    <row r="80" spans="1:10" s="6" customFormat="1" ht="25.05" customHeight="1" x14ac:dyDescent="0.25">
      <c r="A80" s="18" t="s">
        <v>23</v>
      </c>
      <c r="B80" s="16"/>
      <c r="C80" s="127" t="str">
        <f t="shared" si="12"/>
        <v/>
      </c>
      <c r="D80" s="16"/>
      <c r="E80" s="127" t="str">
        <f t="shared" si="13"/>
        <v/>
      </c>
      <c r="F80" s="16"/>
      <c r="G80" s="46" t="str">
        <f t="shared" si="14"/>
        <v/>
      </c>
      <c r="H80" s="16"/>
      <c r="I80" s="46" t="str">
        <f t="shared" si="15"/>
        <v/>
      </c>
      <c r="J80" s="280"/>
    </row>
    <row r="81" spans="1:10" s="7" customFormat="1" ht="25.05" customHeight="1" x14ac:dyDescent="0.25">
      <c r="A81" s="18" t="s">
        <v>41</v>
      </c>
      <c r="B81" s="16"/>
      <c r="C81" s="127" t="str">
        <f t="shared" si="12"/>
        <v/>
      </c>
      <c r="D81" s="16"/>
      <c r="E81" s="127" t="str">
        <f t="shared" si="13"/>
        <v/>
      </c>
      <c r="F81" s="16"/>
      <c r="G81" s="46" t="str">
        <f t="shared" si="14"/>
        <v/>
      </c>
      <c r="H81" s="16"/>
      <c r="I81" s="46" t="str">
        <f t="shared" si="15"/>
        <v/>
      </c>
      <c r="J81" s="280"/>
    </row>
    <row r="82" spans="1:10" s="6" customFormat="1" ht="25.05" customHeight="1" x14ac:dyDescent="0.25">
      <c r="A82" s="18" t="s">
        <v>42</v>
      </c>
      <c r="B82" s="22"/>
      <c r="C82" s="127" t="str">
        <f t="shared" si="12"/>
        <v/>
      </c>
      <c r="D82" s="22"/>
      <c r="E82" s="127" t="str">
        <f t="shared" si="13"/>
        <v/>
      </c>
      <c r="F82" s="22"/>
      <c r="G82" s="46" t="str">
        <f t="shared" si="14"/>
        <v/>
      </c>
      <c r="H82" s="22"/>
      <c r="I82" s="46" t="str">
        <f t="shared" si="15"/>
        <v/>
      </c>
      <c r="J82" s="280"/>
    </row>
    <row r="83" spans="1:10" s="6" customFormat="1" ht="25.05" customHeight="1" x14ac:dyDescent="0.25">
      <c r="A83" s="18" t="s">
        <v>43</v>
      </c>
      <c r="B83" s="22"/>
      <c r="C83" s="127" t="str">
        <f t="shared" si="12"/>
        <v/>
      </c>
      <c r="D83" s="22"/>
      <c r="E83" s="127" t="str">
        <f t="shared" si="13"/>
        <v/>
      </c>
      <c r="F83" s="22"/>
      <c r="G83" s="46" t="str">
        <f t="shared" si="14"/>
        <v/>
      </c>
      <c r="H83" s="22"/>
      <c r="I83" s="46" t="str">
        <f t="shared" si="15"/>
        <v/>
      </c>
      <c r="J83" s="280"/>
    </row>
    <row r="84" spans="1:10" s="6" customFormat="1" ht="25.05" customHeight="1" x14ac:dyDescent="0.25">
      <c r="A84" s="18" t="s">
        <v>68</v>
      </c>
      <c r="B84" s="16"/>
      <c r="C84" s="127" t="str">
        <f t="shared" si="12"/>
        <v/>
      </c>
      <c r="D84" s="16"/>
      <c r="E84" s="127" t="str">
        <f t="shared" si="13"/>
        <v/>
      </c>
      <c r="F84" s="16"/>
      <c r="G84" s="46" t="str">
        <f t="shared" si="14"/>
        <v/>
      </c>
      <c r="H84" s="16"/>
      <c r="I84" s="46" t="str">
        <f t="shared" si="15"/>
        <v/>
      </c>
      <c r="J84" s="280"/>
    </row>
    <row r="85" spans="1:10" s="9" customFormat="1" ht="25.05" customHeight="1" x14ac:dyDescent="0.25">
      <c r="A85" s="18" t="s">
        <v>45</v>
      </c>
      <c r="B85" s="16"/>
      <c r="C85" s="127" t="str">
        <f t="shared" si="12"/>
        <v/>
      </c>
      <c r="D85" s="16"/>
      <c r="E85" s="127" t="str">
        <f t="shared" si="13"/>
        <v/>
      </c>
      <c r="F85" s="16"/>
      <c r="G85" s="46" t="str">
        <f t="shared" si="14"/>
        <v/>
      </c>
      <c r="H85" s="16"/>
      <c r="I85" s="46" t="str">
        <f t="shared" si="15"/>
        <v/>
      </c>
      <c r="J85" s="280"/>
    </row>
    <row r="86" spans="1:10" s="6" customFormat="1" ht="25.05" customHeight="1" x14ac:dyDescent="0.25">
      <c r="A86" s="107" t="s">
        <v>69</v>
      </c>
      <c r="B86" s="22"/>
      <c r="C86" s="127" t="str">
        <f t="shared" si="12"/>
        <v/>
      </c>
      <c r="D86" s="22"/>
      <c r="E86" s="127" t="str">
        <f t="shared" si="13"/>
        <v/>
      </c>
      <c r="F86" s="16"/>
      <c r="G86" s="46" t="str">
        <f t="shared" si="14"/>
        <v/>
      </c>
      <c r="H86" s="16"/>
      <c r="I86" s="46" t="str">
        <f t="shared" si="15"/>
        <v/>
      </c>
      <c r="J86" s="280"/>
    </row>
    <row r="87" spans="1:10" s="6" customFormat="1" ht="25.05" customHeight="1" x14ac:dyDescent="0.25">
      <c r="A87" s="103" t="s">
        <v>46</v>
      </c>
      <c r="B87" s="55">
        <f>SUM(B69:B86)</f>
        <v>0</v>
      </c>
      <c r="C87" s="127" t="str">
        <f t="shared" si="12"/>
        <v/>
      </c>
      <c r="D87" s="55">
        <f>SUM(D69:D86)</f>
        <v>0</v>
      </c>
      <c r="E87" s="127" t="str">
        <f t="shared" si="13"/>
        <v/>
      </c>
      <c r="F87" s="55">
        <f>SUM(F69:F86)</f>
        <v>0</v>
      </c>
      <c r="G87" s="46" t="str">
        <f t="shared" si="14"/>
        <v/>
      </c>
      <c r="H87" s="55">
        <f>SUM(H69:H86)</f>
        <v>0</v>
      </c>
      <c r="I87" s="46" t="str">
        <f t="shared" si="15"/>
        <v/>
      </c>
      <c r="J87" s="280"/>
    </row>
    <row r="88" spans="1:10" s="6" customFormat="1" ht="38.4" customHeight="1" x14ac:dyDescent="0.25">
      <c r="A88" s="108" t="s">
        <v>70</v>
      </c>
      <c r="B88" s="14"/>
      <c r="C88" s="14"/>
      <c r="D88" s="14"/>
      <c r="E88" s="14"/>
      <c r="F88" s="14"/>
      <c r="G88" s="14"/>
      <c r="H88" s="14"/>
      <c r="I88" s="14"/>
      <c r="J88" s="280"/>
    </row>
    <row r="89" spans="1:10" s="6" customFormat="1" ht="25.05" customHeight="1" x14ac:dyDescent="0.25">
      <c r="A89" s="18" t="s">
        <v>48</v>
      </c>
      <c r="B89" s="16"/>
      <c r="C89" s="46" t="str">
        <f>IF(B89="","",IF(B89=0,"",(B89/B$6/$A$11)))</f>
        <v/>
      </c>
      <c r="D89" s="196"/>
      <c r="E89" s="46" t="str">
        <f>IF(D89="","",IF(D89=0,"",(D89/D$6/$A$11)))</f>
        <v/>
      </c>
      <c r="F89" s="196"/>
      <c r="G89" s="46" t="str">
        <f>IF(F89="","",IF(F89=0,"",(F89/F$6/$A$11)))</f>
        <v/>
      </c>
      <c r="H89" s="16"/>
      <c r="I89" s="46" t="str">
        <f>IF(H89="","",IF(H89=0,"",(H89/H$6/$A$11)))</f>
        <v/>
      </c>
      <c r="J89" s="280"/>
    </row>
    <row r="90" spans="1:10" s="6" customFormat="1" ht="25.05" customHeight="1" x14ac:dyDescent="0.25">
      <c r="A90" s="18" t="s">
        <v>49</v>
      </c>
      <c r="B90" s="16"/>
      <c r="C90" s="127" t="str">
        <f>IF(B90="","",IF(B90=0,"",(B90/B$6/$A$11)))</f>
        <v/>
      </c>
      <c r="D90" s="16"/>
      <c r="E90" s="127" t="str">
        <f>IF(D90="","",IF(D90=0,"",(D90/D$6/$A$11)))</f>
        <v/>
      </c>
      <c r="F90" s="16"/>
      <c r="G90" s="46" t="str">
        <f>IF(F90="","",IF(F90=0,"",(F90/F$6/$A$11)))</f>
        <v/>
      </c>
      <c r="H90" s="16"/>
      <c r="I90" s="46" t="str">
        <f>IF(H90="","",IF(H90=0,"",(H90/H$6/$A$11)))</f>
        <v/>
      </c>
      <c r="J90" s="280"/>
    </row>
    <row r="91" spans="1:10" ht="25.05" customHeight="1" x14ac:dyDescent="0.25">
      <c r="A91" s="106" t="s">
        <v>50</v>
      </c>
      <c r="B91" s="16"/>
      <c r="C91" s="127" t="str">
        <f>IF(B91="","",IF(B91=0,"",(B91/B$6/$A$11)))</f>
        <v/>
      </c>
      <c r="D91" s="16"/>
      <c r="E91" s="127" t="str">
        <f>IF(D91="","",IF(D91=0,"",(D91/D$6/$A$11)))</f>
        <v/>
      </c>
      <c r="F91" s="16"/>
      <c r="G91" s="46" t="str">
        <f>IF(F91="","",IF(F91=0,"",(F91/F$6/$A$11)))</f>
        <v/>
      </c>
      <c r="H91" s="16"/>
      <c r="I91" s="46" t="str">
        <f>IF(H91="","",IF(H91=0,"",(H91/H$6/$A$11)))</f>
        <v/>
      </c>
    </row>
    <row r="92" spans="1:10" s="6" customFormat="1" ht="25.05" customHeight="1" x14ac:dyDescent="0.25">
      <c r="A92" s="103" t="s">
        <v>51</v>
      </c>
      <c r="B92" s="55">
        <f>SUM(B89:B91)</f>
        <v>0</v>
      </c>
      <c r="C92" s="127" t="str">
        <f>IF(B92="","",IF(B92=0,"",(B92/B$6/$A$11)))</f>
        <v/>
      </c>
      <c r="D92" s="55">
        <f>SUM(D89:D91)</f>
        <v>0</v>
      </c>
      <c r="E92" s="127" t="str">
        <f>IF(D92="","",IF(D92=0,"",(D92/D$6/$A$11)))</f>
        <v/>
      </c>
      <c r="F92" s="55">
        <f>SUM(F89:F91)</f>
        <v>0</v>
      </c>
      <c r="G92" s="46" t="str">
        <f>IF(F92="","",IF(F92=0,"",(F92/F$6/$A$11)))</f>
        <v/>
      </c>
      <c r="H92" s="55">
        <f>SUM(H89:H91)</f>
        <v>0</v>
      </c>
      <c r="I92" s="46" t="str">
        <f>IF(H92="","",IF(H92=0,"",(H92/H$6/$A$11)))</f>
        <v/>
      </c>
      <c r="J92" s="280"/>
    </row>
    <row r="93" spans="1:10" s="6" customFormat="1" ht="35.4" customHeight="1" x14ac:dyDescent="0.25">
      <c r="A93" s="108" t="s">
        <v>71</v>
      </c>
      <c r="B93" s="14"/>
      <c r="C93" s="14"/>
      <c r="D93" s="14"/>
      <c r="E93" s="14"/>
      <c r="F93" s="14"/>
      <c r="G93" s="14"/>
      <c r="H93" s="14"/>
      <c r="I93" s="14"/>
      <c r="J93" s="280"/>
    </row>
    <row r="94" spans="1:10" s="255" customFormat="1" ht="24.6" customHeight="1" x14ac:dyDescent="0.25">
      <c r="A94" s="254" t="s">
        <v>447</v>
      </c>
      <c r="B94" s="16"/>
      <c r="C94" s="46" t="str">
        <f t="shared" ref="C94:C104" si="16">IF(B94="","",IF(B94=0,"",(B94/B$6/$A$11)))</f>
        <v/>
      </c>
      <c r="D94" s="196"/>
      <c r="E94" s="46" t="str">
        <f t="shared" ref="E94:E104" si="17">IF(D94="","",IF(D94=0,"",(D94/D$6/$A$11)))</f>
        <v/>
      </c>
      <c r="F94" s="196"/>
      <c r="G94" s="46" t="str">
        <f t="shared" ref="G94:G104" si="18">IF(F94="","",IF(F94=0,"",(F94/F$6/$A$11)))</f>
        <v/>
      </c>
      <c r="H94" s="16"/>
      <c r="I94" s="46" t="str">
        <f t="shared" ref="I94:I104" si="19">IF(H94="","",IF(H94=0,"",(H94/H$6/$A$11)))</f>
        <v/>
      </c>
      <c r="J94" s="280"/>
    </row>
    <row r="95" spans="1:10" s="255" customFormat="1" ht="24.6" customHeight="1" x14ac:dyDescent="0.25">
      <c r="A95" s="256" t="s">
        <v>53</v>
      </c>
      <c r="B95" s="16"/>
      <c r="C95" s="46" t="str">
        <f t="shared" si="16"/>
        <v/>
      </c>
      <c r="D95" s="196"/>
      <c r="E95" s="46" t="str">
        <f t="shared" si="17"/>
        <v/>
      </c>
      <c r="F95" s="196"/>
      <c r="G95" s="46" t="str">
        <f t="shared" si="18"/>
        <v/>
      </c>
      <c r="H95" s="16"/>
      <c r="I95" s="46" t="str">
        <f t="shared" si="19"/>
        <v/>
      </c>
      <c r="J95" s="280"/>
    </row>
    <row r="96" spans="1:10" s="6" customFormat="1" ht="25.05" customHeight="1" x14ac:dyDescent="0.25">
      <c r="A96" s="18" t="s">
        <v>54</v>
      </c>
      <c r="B96" s="16"/>
      <c r="C96" s="127" t="str">
        <f t="shared" si="16"/>
        <v/>
      </c>
      <c r="D96" s="16"/>
      <c r="E96" s="127" t="str">
        <f t="shared" si="17"/>
        <v/>
      </c>
      <c r="F96" s="16"/>
      <c r="G96" s="46" t="str">
        <f t="shared" si="18"/>
        <v/>
      </c>
      <c r="H96" s="16"/>
      <c r="I96" s="46" t="str">
        <f t="shared" si="19"/>
        <v/>
      </c>
      <c r="J96" s="280"/>
    </row>
    <row r="97" spans="1:10" s="6" customFormat="1" ht="25.05" customHeight="1" x14ac:dyDescent="0.25">
      <c r="A97" s="18" t="s">
        <v>55</v>
      </c>
      <c r="B97" s="16"/>
      <c r="C97" s="127" t="str">
        <f t="shared" si="16"/>
        <v/>
      </c>
      <c r="D97" s="16"/>
      <c r="E97" s="127" t="str">
        <f t="shared" si="17"/>
        <v/>
      </c>
      <c r="F97" s="16"/>
      <c r="G97" s="46" t="str">
        <f t="shared" si="18"/>
        <v/>
      </c>
      <c r="H97" s="16"/>
      <c r="I97" s="46" t="str">
        <f t="shared" si="19"/>
        <v/>
      </c>
      <c r="J97" s="280"/>
    </row>
    <row r="98" spans="1:10" s="6" customFormat="1" ht="25.05" customHeight="1" x14ac:dyDescent="0.25">
      <c r="A98" s="18" t="s">
        <v>56</v>
      </c>
      <c r="B98" s="16"/>
      <c r="C98" s="127" t="str">
        <f t="shared" si="16"/>
        <v/>
      </c>
      <c r="D98" s="16"/>
      <c r="E98" s="127" t="str">
        <f t="shared" si="17"/>
        <v/>
      </c>
      <c r="F98" s="16"/>
      <c r="G98" s="46" t="str">
        <f t="shared" si="18"/>
        <v/>
      </c>
      <c r="H98" s="16"/>
      <c r="I98" s="46" t="str">
        <f t="shared" si="19"/>
        <v/>
      </c>
      <c r="J98" s="280"/>
    </row>
    <row r="99" spans="1:10" s="6" customFormat="1" ht="25.05" customHeight="1" x14ac:dyDescent="0.25">
      <c r="A99" s="104" t="s">
        <v>69</v>
      </c>
      <c r="B99" s="22"/>
      <c r="C99" s="127" t="str">
        <f t="shared" si="16"/>
        <v/>
      </c>
      <c r="D99" s="22"/>
      <c r="E99" s="127" t="str">
        <f t="shared" si="17"/>
        <v/>
      </c>
      <c r="F99" s="16"/>
      <c r="G99" s="46" t="str">
        <f t="shared" si="18"/>
        <v/>
      </c>
      <c r="H99" s="16"/>
      <c r="I99" s="46" t="str">
        <f t="shared" si="19"/>
        <v/>
      </c>
      <c r="J99" s="280"/>
    </row>
    <row r="100" spans="1:10" s="6" customFormat="1" ht="25.05" customHeight="1" x14ac:dyDescent="0.25">
      <c r="A100" s="128" t="s">
        <v>57</v>
      </c>
      <c r="B100" s="55">
        <f>SUM(B94:B99)</f>
        <v>0</v>
      </c>
      <c r="C100" s="127" t="str">
        <f t="shared" si="16"/>
        <v/>
      </c>
      <c r="D100" s="55">
        <f>SUM(D94:D99)</f>
        <v>0</v>
      </c>
      <c r="E100" s="127" t="str">
        <f t="shared" si="17"/>
        <v/>
      </c>
      <c r="F100" s="55">
        <f>SUM(F94:F99)</f>
        <v>0</v>
      </c>
      <c r="G100" s="46" t="str">
        <f t="shared" si="18"/>
        <v/>
      </c>
      <c r="H100" s="55">
        <f>SUM(H94:H99)</f>
        <v>0</v>
      </c>
      <c r="I100" s="46" t="str">
        <f t="shared" si="19"/>
        <v/>
      </c>
      <c r="J100" s="280"/>
    </row>
    <row r="101" spans="1:10" s="6" customFormat="1" ht="34.200000000000003" customHeight="1" thickBot="1" x14ac:dyDescent="0.3">
      <c r="A101" s="105" t="s">
        <v>72</v>
      </c>
      <c r="B101" s="56">
        <f>B87+B100</f>
        <v>0</v>
      </c>
      <c r="C101" s="199" t="str">
        <f t="shared" si="16"/>
        <v/>
      </c>
      <c r="D101" s="56">
        <f>D87+D100</f>
        <v>0</v>
      </c>
      <c r="E101" s="199" t="str">
        <f t="shared" si="17"/>
        <v/>
      </c>
      <c r="F101" s="56">
        <f>F87+F100</f>
        <v>0</v>
      </c>
      <c r="G101" s="199" t="str">
        <f t="shared" si="18"/>
        <v/>
      </c>
      <c r="H101" s="56">
        <f>H87+H100</f>
        <v>0</v>
      </c>
      <c r="I101" s="199" t="str">
        <f t="shared" si="19"/>
        <v/>
      </c>
      <c r="J101" s="280"/>
    </row>
    <row r="102" spans="1:10" s="6" customFormat="1" ht="42.6" customHeight="1" thickTop="1" x14ac:dyDescent="0.25">
      <c r="A102" s="130" t="s">
        <v>73</v>
      </c>
      <c r="B102" s="270">
        <f>B67+B92-B101</f>
        <v>0</v>
      </c>
      <c r="C102" s="127" t="str">
        <f t="shared" si="16"/>
        <v/>
      </c>
      <c r="D102" s="270">
        <f>D67+D92-D101</f>
        <v>0</v>
      </c>
      <c r="E102" s="127" t="str">
        <f t="shared" si="17"/>
        <v/>
      </c>
      <c r="F102" s="270">
        <f>F67+F92-F101</f>
        <v>0</v>
      </c>
      <c r="G102" s="127" t="str">
        <f t="shared" si="18"/>
        <v/>
      </c>
      <c r="H102" s="270">
        <f>H67+H92-H101</f>
        <v>0</v>
      </c>
      <c r="I102" s="127" t="str">
        <f t="shared" si="19"/>
        <v/>
      </c>
      <c r="J102" s="280"/>
    </row>
    <row r="103" spans="1:10" s="6" customFormat="1" ht="34.200000000000003" customHeight="1" x14ac:dyDescent="0.25">
      <c r="A103" s="134" t="s">
        <v>74</v>
      </c>
      <c r="B103" s="16">
        <f>'År 2019'!B104</f>
        <v>0</v>
      </c>
      <c r="C103" s="127" t="str">
        <f t="shared" si="16"/>
        <v/>
      </c>
      <c r="D103" s="16">
        <f>'År 2019'!D104</f>
        <v>0</v>
      </c>
      <c r="E103" s="127" t="str">
        <f t="shared" si="17"/>
        <v/>
      </c>
      <c r="F103" s="16">
        <f>'År 2019'!F104</f>
        <v>0</v>
      </c>
      <c r="G103" s="46" t="str">
        <f t="shared" si="18"/>
        <v/>
      </c>
      <c r="H103" s="16">
        <f>'År 2019'!H104</f>
        <v>0</v>
      </c>
      <c r="I103" s="46" t="str">
        <f t="shared" si="19"/>
        <v/>
      </c>
      <c r="J103" s="280"/>
    </row>
    <row r="104" spans="1:10" s="9" customFormat="1" ht="34.200000000000003" customHeight="1" x14ac:dyDescent="0.25">
      <c r="A104" s="134" t="s">
        <v>75</v>
      </c>
      <c r="B104" s="159">
        <f>B102+B103</f>
        <v>0</v>
      </c>
      <c r="C104" s="127" t="str">
        <f t="shared" si="16"/>
        <v/>
      </c>
      <c r="D104" s="159">
        <f>D102+D103</f>
        <v>0</v>
      </c>
      <c r="E104" s="127" t="str">
        <f t="shared" si="17"/>
        <v/>
      </c>
      <c r="F104" s="159">
        <f>F102+F103</f>
        <v>0</v>
      </c>
      <c r="G104" s="46" t="str">
        <f t="shared" si="18"/>
        <v/>
      </c>
      <c r="H104" s="159">
        <f>H102+H103</f>
        <v>0</v>
      </c>
      <c r="I104" s="46" t="str">
        <f t="shared" si="19"/>
        <v/>
      </c>
      <c r="J104" s="280"/>
    </row>
    <row r="105" spans="1:10" s="51" customFormat="1" ht="72" customHeight="1" thickBot="1" x14ac:dyDescent="0.35">
      <c r="A105" s="188" t="s">
        <v>76</v>
      </c>
      <c r="B105" s="190"/>
      <c r="C105" s="190"/>
      <c r="D105" s="190"/>
      <c r="E105" s="190"/>
      <c r="F105" s="190"/>
      <c r="G105" s="190"/>
      <c r="H105" s="190"/>
      <c r="I105" s="200"/>
      <c r="J105" s="280"/>
    </row>
    <row r="106" spans="1:10" s="10" customFormat="1" ht="25.05" customHeight="1" thickTop="1" x14ac:dyDescent="0.25">
      <c r="A106" s="108" t="s">
        <v>77</v>
      </c>
      <c r="B106" s="14"/>
      <c r="C106" s="14"/>
      <c r="D106" s="14"/>
      <c r="E106" s="14"/>
      <c r="F106" s="14"/>
      <c r="G106" s="14"/>
      <c r="H106" s="14"/>
      <c r="I106" s="14"/>
      <c r="J106" s="280"/>
    </row>
    <row r="107" spans="1:10" s="10" customFormat="1" ht="39" customHeight="1" x14ac:dyDescent="0.25">
      <c r="A107" s="18" t="s">
        <v>78</v>
      </c>
      <c r="B107" s="22"/>
      <c r="C107" s="46" t="str">
        <f>IF(B107="","",IF(B107=0,"",(B107/B$6/$A$11)))</f>
        <v/>
      </c>
      <c r="D107" s="22"/>
      <c r="E107" s="46" t="str">
        <f>IF(D107="","",IF(D107=0,"",(D107/D$6/$A$11)))</f>
        <v/>
      </c>
      <c r="F107" s="22"/>
      <c r="G107" s="46" t="str">
        <f>IF(F107="","",IF(F107=0,"",(F107/F$6/$A$11)))</f>
        <v/>
      </c>
      <c r="H107" s="22"/>
      <c r="I107" s="46" t="str">
        <f>IF(H107="","",IF(H107=0,"",(H107/H$6/$A$11)))</f>
        <v/>
      </c>
      <c r="J107" s="290"/>
    </row>
    <row r="108" spans="1:10" s="10" customFormat="1" ht="39" customHeight="1" x14ac:dyDescent="0.25">
      <c r="A108" s="18" t="s">
        <v>79</v>
      </c>
      <c r="B108" s="16"/>
      <c r="C108" s="127" t="str">
        <f>IF(B108="","",IF(B108=0,"",(B108/B$6/$A$11)))</f>
        <v/>
      </c>
      <c r="D108" s="16"/>
      <c r="E108" s="46" t="str">
        <f>IF(D108="","",IF(D108=0,"",(D108/D$6/$A$11)))</f>
        <v/>
      </c>
      <c r="F108" s="16"/>
      <c r="G108" s="46" t="str">
        <f>IF(F108="","",IF(F108=0,"",(F108/F$6/$A$11)))</f>
        <v/>
      </c>
      <c r="H108" s="16"/>
      <c r="I108" s="46" t="str">
        <f>IF(H108="","",IF(H108=0,"",(H108/H$6/$A$11)))</f>
        <v/>
      </c>
      <c r="J108" s="280"/>
    </row>
    <row r="109" spans="1:10" s="10" customFormat="1" ht="39" customHeight="1" x14ac:dyDescent="0.25">
      <c r="A109" s="102" t="s">
        <v>80</v>
      </c>
      <c r="B109" s="16"/>
      <c r="C109" s="127" t="str">
        <f>IF(B109="","",IF(B109=0,"",(B109/B$6/$A$11)))</f>
        <v/>
      </c>
      <c r="D109" s="16"/>
      <c r="E109" s="46" t="str">
        <f>IF(D109="","",IF(D109=0,"",(D109/D$6/$A$11)))</f>
        <v/>
      </c>
      <c r="F109" s="16"/>
      <c r="G109" s="46" t="str">
        <f>IF(F109="","",IF(F109=0,"",(F109/F$6/$A$11)))</f>
        <v/>
      </c>
      <c r="H109" s="16"/>
      <c r="I109" s="46" t="str">
        <f>IF(H109="","",IF(H109=0,"",(H109/H$6/$A$11)))</f>
        <v/>
      </c>
      <c r="J109" s="280"/>
    </row>
    <row r="110" spans="1:10" s="10" customFormat="1" ht="25.05" customHeight="1" x14ac:dyDescent="0.25">
      <c r="A110" s="135" t="s">
        <v>81</v>
      </c>
      <c r="B110" s="55">
        <f>SUM(B107:B109)</f>
        <v>0</v>
      </c>
      <c r="C110" s="127" t="str">
        <f>IF(B110="","",IF(B110=0,"",(B110/B$6/$A$11)))</f>
        <v/>
      </c>
      <c r="D110" s="55">
        <f>SUM(D107:D109)</f>
        <v>0</v>
      </c>
      <c r="E110" s="46" t="str">
        <f>IF(D110="","",IF(D110=0,"",(D110/D$6/$A$11)))</f>
        <v/>
      </c>
      <c r="F110" s="55">
        <f>SUM(F107:F109)</f>
        <v>0</v>
      </c>
      <c r="G110" s="46" t="str">
        <f>IF(F110="","",IF(F110=0,"",(F110/F$6/$A$11)))</f>
        <v/>
      </c>
      <c r="H110" s="55">
        <f>SUM(H107:H109)</f>
        <v>0</v>
      </c>
      <c r="I110" s="46" t="str">
        <f>IF(H110="","",IF(H110=0,"",(H110/H$6/$A$11)))</f>
        <v/>
      </c>
      <c r="J110" s="280"/>
    </row>
    <row r="111" spans="1:10" s="10" customFormat="1" ht="34.200000000000003" customHeight="1" x14ac:dyDescent="0.25">
      <c r="A111" s="108" t="s">
        <v>82</v>
      </c>
      <c r="B111" s="14"/>
      <c r="C111" s="14"/>
      <c r="D111" s="14"/>
      <c r="E111" s="14"/>
      <c r="F111" s="14"/>
      <c r="G111" s="14"/>
      <c r="H111" s="14"/>
      <c r="I111" s="14"/>
      <c r="J111" s="280"/>
    </row>
    <row r="112" spans="1:10" s="11" customFormat="1" ht="25.05" customHeight="1" x14ac:dyDescent="0.25">
      <c r="A112" s="18" t="s">
        <v>83</v>
      </c>
      <c r="B112" s="22"/>
      <c r="C112" s="46" t="str">
        <f t="shared" ref="C112:C120" si="20">IF(B112="","",IF(B112=0,"",(B112/B$6/$A$11)))</f>
        <v/>
      </c>
      <c r="D112" s="22"/>
      <c r="E112" s="46" t="str">
        <f t="shared" ref="E112:E120" si="21">IF(D112="","",IF(D112=0,"",(D112/D$6/$A$11)))</f>
        <v/>
      </c>
      <c r="F112" s="22"/>
      <c r="G112" s="46" t="str">
        <f t="shared" ref="G112:G120" si="22">IF(F112="","",IF(F112=0,"",(F112/F$6/$A$11)))</f>
        <v/>
      </c>
      <c r="H112" s="22"/>
      <c r="I112" s="46" t="str">
        <f t="shared" ref="I112:I120" si="23">IF(H112="","",IF(H112=0,"",(H112/H$6/$A$11)))</f>
        <v/>
      </c>
      <c r="J112" s="280"/>
    </row>
    <row r="113" spans="1:10" s="4" customFormat="1" ht="25.05" customHeight="1" x14ac:dyDescent="0.25">
      <c r="A113" s="18" t="s">
        <v>43</v>
      </c>
      <c r="B113" s="22"/>
      <c r="C113" s="127" t="str">
        <f t="shared" si="20"/>
        <v/>
      </c>
      <c r="D113" s="22"/>
      <c r="E113" s="127" t="str">
        <f t="shared" si="21"/>
        <v/>
      </c>
      <c r="F113" s="22"/>
      <c r="G113" s="46" t="str">
        <f t="shared" si="22"/>
        <v/>
      </c>
      <c r="H113" s="22"/>
      <c r="I113" s="46" t="str">
        <f t="shared" si="23"/>
        <v/>
      </c>
      <c r="J113" s="280"/>
    </row>
    <row r="114" spans="1:10" s="6" customFormat="1" ht="25.05" customHeight="1" x14ac:dyDescent="0.25">
      <c r="A114" s="18" t="s">
        <v>84</v>
      </c>
      <c r="B114" s="16"/>
      <c r="C114" s="127" t="str">
        <f t="shared" si="20"/>
        <v/>
      </c>
      <c r="D114" s="16"/>
      <c r="E114" s="46" t="str">
        <f t="shared" si="21"/>
        <v/>
      </c>
      <c r="F114" s="16"/>
      <c r="G114" s="46" t="str">
        <f t="shared" si="22"/>
        <v/>
      </c>
      <c r="H114" s="16"/>
      <c r="I114" s="46" t="str">
        <f t="shared" si="23"/>
        <v/>
      </c>
      <c r="J114" s="280"/>
    </row>
    <row r="115" spans="1:10" s="6" customFormat="1" ht="25.05" customHeight="1" x14ac:dyDescent="0.25">
      <c r="A115" s="18" t="s">
        <v>85</v>
      </c>
      <c r="B115" s="16"/>
      <c r="C115" s="127" t="str">
        <f t="shared" si="20"/>
        <v/>
      </c>
      <c r="D115" s="16"/>
      <c r="E115" s="46" t="str">
        <f t="shared" si="21"/>
        <v/>
      </c>
      <c r="F115" s="16"/>
      <c r="G115" s="46" t="str">
        <f t="shared" si="22"/>
        <v/>
      </c>
      <c r="H115" s="16"/>
      <c r="I115" s="46" t="str">
        <f t="shared" si="23"/>
        <v/>
      </c>
      <c r="J115" s="280"/>
    </row>
    <row r="116" spans="1:10" s="6" customFormat="1" ht="25.05" customHeight="1" x14ac:dyDescent="0.25">
      <c r="A116" s="109" t="s">
        <v>69</v>
      </c>
      <c r="B116" s="22"/>
      <c r="C116" s="127" t="str">
        <f t="shared" si="20"/>
        <v/>
      </c>
      <c r="D116" s="22"/>
      <c r="E116" s="46" t="str">
        <f t="shared" si="21"/>
        <v/>
      </c>
      <c r="F116" s="22"/>
      <c r="G116" s="46" t="str">
        <f t="shared" si="22"/>
        <v/>
      </c>
      <c r="H116" s="22"/>
      <c r="I116" s="46" t="str">
        <f t="shared" si="23"/>
        <v/>
      </c>
      <c r="J116" s="290"/>
    </row>
    <row r="117" spans="1:10" ht="25.05" customHeight="1" thickBot="1" x14ac:dyDescent="0.3">
      <c r="A117" s="110" t="s">
        <v>86</v>
      </c>
      <c r="B117" s="56">
        <f>SUM(B112:B116)</f>
        <v>0</v>
      </c>
      <c r="C117" s="127"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29" t="s">
        <v>87</v>
      </c>
      <c r="B118" s="271">
        <f>B110-B117</f>
        <v>0</v>
      </c>
      <c r="C118" s="127" t="str">
        <f t="shared" si="20"/>
        <v/>
      </c>
      <c r="D118" s="271">
        <f>D110-D117</f>
        <v>0</v>
      </c>
      <c r="E118" s="46" t="str">
        <f t="shared" si="21"/>
        <v/>
      </c>
      <c r="F118" s="271">
        <f>F110-F117</f>
        <v>0</v>
      </c>
      <c r="G118" s="46" t="str">
        <f t="shared" si="22"/>
        <v/>
      </c>
      <c r="H118" s="271">
        <f>H110-H117</f>
        <v>0</v>
      </c>
      <c r="I118" s="46" t="str">
        <f t="shared" si="23"/>
        <v/>
      </c>
      <c r="J118" s="280"/>
    </row>
    <row r="119" spans="1:10" s="6" customFormat="1" ht="35.4" customHeight="1" x14ac:dyDescent="0.25">
      <c r="A119" s="133" t="s">
        <v>88</v>
      </c>
      <c r="B119" s="16">
        <f>'År 2019'!B120</f>
        <v>0</v>
      </c>
      <c r="C119" s="127" t="str">
        <f t="shared" si="20"/>
        <v/>
      </c>
      <c r="D119" s="16">
        <f>'År 2019'!D120</f>
        <v>0</v>
      </c>
      <c r="E119" s="46" t="str">
        <f t="shared" si="21"/>
        <v/>
      </c>
      <c r="F119" s="16">
        <f>'År 2019'!F120</f>
        <v>0</v>
      </c>
      <c r="G119" s="46" t="str">
        <f t="shared" si="22"/>
        <v/>
      </c>
      <c r="H119" s="16">
        <f>'År 2019'!H120</f>
        <v>0</v>
      </c>
      <c r="I119" s="46" t="str">
        <f t="shared" si="23"/>
        <v/>
      </c>
      <c r="J119" s="280"/>
    </row>
    <row r="120" spans="1:10" s="6" customFormat="1" ht="35.4" customHeight="1" x14ac:dyDescent="0.25">
      <c r="A120" s="133" t="s">
        <v>89</v>
      </c>
      <c r="B120" s="158">
        <f>B118+B119</f>
        <v>0</v>
      </c>
      <c r="C120" s="127" t="str">
        <f t="shared" si="20"/>
        <v/>
      </c>
      <c r="D120" s="159">
        <f>D118+D119</f>
        <v>0</v>
      </c>
      <c r="E120" s="46" t="str">
        <f t="shared" si="21"/>
        <v/>
      </c>
      <c r="F120" s="159">
        <f>F118+F119</f>
        <v>0</v>
      </c>
      <c r="G120" s="46" t="str">
        <f t="shared" si="22"/>
        <v/>
      </c>
      <c r="H120" s="159">
        <f>H118+H119</f>
        <v>0</v>
      </c>
      <c r="I120" s="46" t="str">
        <f t="shared" si="23"/>
        <v/>
      </c>
      <c r="J120" s="280"/>
    </row>
    <row r="121" spans="1:10" s="57" customFormat="1" ht="61.2" customHeight="1" thickBot="1" x14ac:dyDescent="0.35">
      <c r="A121" s="188" t="s">
        <v>90</v>
      </c>
      <c r="B121" s="190"/>
      <c r="C121" s="190"/>
      <c r="D121" s="190"/>
      <c r="E121" s="190"/>
      <c r="F121" s="190"/>
      <c r="G121" s="190"/>
      <c r="H121" s="190"/>
      <c r="I121" s="190"/>
      <c r="J121" s="280"/>
    </row>
    <row r="122" spans="1:10" s="7" customFormat="1" ht="25.05" customHeight="1" thickTop="1" x14ac:dyDescent="0.25">
      <c r="A122" s="108" t="s">
        <v>77</v>
      </c>
      <c r="B122" s="14"/>
      <c r="C122" s="14"/>
      <c r="D122" s="14"/>
      <c r="E122" s="14"/>
      <c r="F122" s="14"/>
      <c r="G122" s="14"/>
      <c r="H122" s="14"/>
      <c r="I122" s="14"/>
      <c r="J122" s="280"/>
    </row>
    <row r="123" spans="1:10" s="12" customFormat="1" ht="32.4" customHeight="1" x14ac:dyDescent="0.25">
      <c r="A123" s="18" t="s">
        <v>91</v>
      </c>
      <c r="B123" s="22"/>
      <c r="C123" s="46" t="str">
        <f>IF(B123="","",IF(B123=0,"",(B123/B$6/$A$11)))</f>
        <v/>
      </c>
      <c r="D123" s="22"/>
      <c r="E123" s="46" t="str">
        <f>IF(D123="","",IF(D123=0,"",(D123/D$6/$A$11)))</f>
        <v/>
      </c>
      <c r="F123" s="22"/>
      <c r="G123" s="46" t="str">
        <f>IF(F123="","",IF(F123=0,"",(F123/F$6/$A$11)))</f>
        <v/>
      </c>
      <c r="H123" s="22"/>
      <c r="I123" s="46" t="str">
        <f>IF(H123="","",IF(H123=0,"",(H123/H$6/$A$11)))</f>
        <v/>
      </c>
      <c r="J123" s="280"/>
    </row>
    <row r="124" spans="1:10" s="4" customFormat="1" ht="25.05" customHeight="1" x14ac:dyDescent="0.25">
      <c r="A124" s="18" t="s">
        <v>92</v>
      </c>
      <c r="B124" s="16"/>
      <c r="C124" s="127" t="str">
        <f>IF(B124="","",IF(B124=0,"",(B124/B$6/$A$11)))</f>
        <v/>
      </c>
      <c r="D124" s="16"/>
      <c r="E124" s="46" t="str">
        <f>IF(D124="","",IF(D124=0,"",(D124/D$6/$A$11)))</f>
        <v/>
      </c>
      <c r="F124" s="16"/>
      <c r="G124" s="46" t="str">
        <f>IF(F124="","",IF(F124=0,"",(F124/F$6/$A$11)))</f>
        <v/>
      </c>
      <c r="H124" s="16"/>
      <c r="I124" s="46" t="str">
        <f>IF(H124="","",IF(H124=0,"",(H124/H$6/$A$11)))</f>
        <v/>
      </c>
      <c r="J124" s="280"/>
    </row>
    <row r="125" spans="1:10" s="6" customFormat="1" ht="25.05" customHeight="1" x14ac:dyDescent="0.25">
      <c r="A125" s="18" t="s">
        <v>93</v>
      </c>
      <c r="B125" s="16"/>
      <c r="C125" s="127" t="str">
        <f>IF(B125="","",IF(B125=0,"",(B125/B$6/$A$11)))</f>
        <v/>
      </c>
      <c r="D125" s="16"/>
      <c r="E125" s="46" t="str">
        <f>IF(D125="","",IF(D125=0,"",(D125/D$6/$A$11)))</f>
        <v/>
      </c>
      <c r="F125" s="16"/>
      <c r="G125" s="46" t="str">
        <f>IF(F125="","",IF(F125=0,"",(F125/F$6/$A$11)))</f>
        <v/>
      </c>
      <c r="H125" s="16"/>
      <c r="I125" s="46" t="str">
        <f>IF(H125="","",IF(H125=0,"",(H125/H$6/$A$11)))</f>
        <v/>
      </c>
      <c r="J125" s="280"/>
    </row>
    <row r="126" spans="1:10" s="6" customFormat="1" ht="39" customHeight="1" x14ac:dyDescent="0.25">
      <c r="A126" s="102" t="s">
        <v>80</v>
      </c>
      <c r="B126" s="16"/>
      <c r="C126" s="127" t="str">
        <f>IF(B126="","",IF(B126=0,"",(B126/B$6/$A$11)))</f>
        <v/>
      </c>
      <c r="D126" s="16"/>
      <c r="E126" s="46" t="str">
        <f>IF(D126="","",IF(D126=0,"",(D126/D$6/$A$11)))</f>
        <v/>
      </c>
      <c r="F126" s="16"/>
      <c r="G126" s="46" t="str">
        <f>IF(F126="","",IF(F126=0,"",(F126/F$6/$A$11)))</f>
        <v/>
      </c>
      <c r="H126" s="16"/>
      <c r="I126" s="46" t="str">
        <f>IF(H126="","",IF(H126=0,"",(H126/H$6/$A$11)))</f>
        <v/>
      </c>
      <c r="J126" s="280"/>
    </row>
    <row r="127" spans="1:10" s="6" customFormat="1" ht="25.05" customHeight="1" x14ac:dyDescent="0.25">
      <c r="A127" s="135" t="s">
        <v>81</v>
      </c>
      <c r="B127" s="55">
        <f>SUM(B123:B126)</f>
        <v>0</v>
      </c>
      <c r="C127" s="127" t="str">
        <f>IF(B127="","",IF(B127=0,"",(B127/B$6/$A$11)))</f>
        <v/>
      </c>
      <c r="D127" s="55">
        <f>SUM(D123:D126)</f>
        <v>0</v>
      </c>
      <c r="E127" s="46" t="str">
        <f>IF(D127="","",IF(D127=0,"",(D127/D$6/$A$11)))</f>
        <v/>
      </c>
      <c r="F127" s="55">
        <f>SUM(F123:F126)</f>
        <v>0</v>
      </c>
      <c r="G127" s="46" t="str">
        <f>IF(F127="","",IF(F127=0,"",(F127/F$6/$A$11)))</f>
        <v/>
      </c>
      <c r="H127" s="55">
        <f>SUM(H123:H126)</f>
        <v>0</v>
      </c>
      <c r="I127" s="46" t="str">
        <f>IF(H127="","",IF(H127=0,"",(H127/H$6/$A$11)))</f>
        <v/>
      </c>
      <c r="J127" s="280"/>
    </row>
    <row r="128" spans="1:10" s="12" customFormat="1" ht="35.4" customHeight="1" x14ac:dyDescent="0.25">
      <c r="A128" s="108" t="s">
        <v>82</v>
      </c>
      <c r="B128" s="14"/>
      <c r="C128" s="14"/>
      <c r="D128" s="14"/>
      <c r="E128" s="14"/>
      <c r="F128" s="14"/>
      <c r="G128" s="14"/>
      <c r="H128" s="14"/>
      <c r="I128" s="14"/>
      <c r="J128" s="280"/>
    </row>
    <row r="129" spans="1:11" s="4" customFormat="1" ht="25.05" customHeight="1" x14ac:dyDescent="0.25">
      <c r="A129" s="18" t="s">
        <v>54</v>
      </c>
      <c r="B129" s="16"/>
      <c r="C129" s="46" t="str">
        <f t="shared" ref="C129:C136" si="24">IF(B129="","",IF(B129=0,"",(B129/B$6/$A$11)))</f>
        <v/>
      </c>
      <c r="D129" s="196"/>
      <c r="E129" s="46" t="str">
        <f t="shared" ref="E129:E136" si="25">IF(D129="","",IF(D129=0,"",(D129/D$6/$A$11)))</f>
        <v/>
      </c>
      <c r="F129" s="196"/>
      <c r="G129" s="46" t="str">
        <f t="shared" ref="G129:G136" si="26">IF(F129="","",IF(F129=0,"",(F129/F$6/$A$11)))</f>
        <v/>
      </c>
      <c r="H129" s="16"/>
      <c r="I129" s="46" t="str">
        <f t="shared" ref="I129:I136" si="27">IF(H129="","",IF(H129=0,"",(H129/H$6/$A$11)))</f>
        <v/>
      </c>
      <c r="J129" s="280"/>
    </row>
    <row r="130" spans="1:11" s="6" customFormat="1" ht="25.05" customHeight="1" x14ac:dyDescent="0.25">
      <c r="A130" s="18" t="s">
        <v>94</v>
      </c>
      <c r="B130" s="16"/>
      <c r="C130" s="127" t="str">
        <f>IF(B130="","",IF(B130=0,"",(B130/B$6/$A$11)))</f>
        <v/>
      </c>
      <c r="D130" s="16"/>
      <c r="E130" s="46" t="str">
        <f>IF(D130="","",IF(D130=0,"",(D130/D$6/$A$11)))</f>
        <v/>
      </c>
      <c r="F130" s="16"/>
      <c r="G130" s="46" t="str">
        <f>IF(F130="","",IF(F130=0,"",(F130/F$6/$A$11)))</f>
        <v/>
      </c>
      <c r="H130" s="16"/>
      <c r="I130" s="46" t="str">
        <f>IF(H130="","",IF(H130=0,"",(H130/H$6/$A$11)))</f>
        <v/>
      </c>
      <c r="J130" s="280"/>
    </row>
    <row r="131" spans="1:11" s="6" customFormat="1" ht="25.05" customHeight="1" x14ac:dyDescent="0.25">
      <c r="A131" s="18" t="s">
        <v>85</v>
      </c>
      <c r="B131" s="16"/>
      <c r="C131" s="127" t="str">
        <f t="shared" si="24"/>
        <v/>
      </c>
      <c r="D131" s="16"/>
      <c r="E131" s="46" t="str">
        <f t="shared" si="25"/>
        <v/>
      </c>
      <c r="F131" s="16"/>
      <c r="G131" s="46" t="str">
        <f t="shared" si="26"/>
        <v/>
      </c>
      <c r="H131" s="16"/>
      <c r="I131" s="46" t="str">
        <f t="shared" si="27"/>
        <v/>
      </c>
      <c r="J131" s="280"/>
    </row>
    <row r="132" spans="1:11" s="12" customFormat="1" ht="25.05" customHeight="1" x14ac:dyDescent="0.25">
      <c r="A132" s="106" t="s">
        <v>69</v>
      </c>
      <c r="B132" s="22"/>
      <c r="C132" s="127" t="str">
        <f t="shared" si="24"/>
        <v/>
      </c>
      <c r="D132" s="22"/>
      <c r="E132" s="46" t="str">
        <f t="shared" si="25"/>
        <v/>
      </c>
      <c r="F132" s="22"/>
      <c r="G132" s="46" t="str">
        <f t="shared" si="26"/>
        <v/>
      </c>
      <c r="H132" s="22"/>
      <c r="I132" s="46" t="str">
        <f t="shared" si="27"/>
        <v/>
      </c>
      <c r="J132" s="280"/>
    </row>
    <row r="133" spans="1:11" s="4" customFormat="1" ht="25.05" customHeight="1" thickBot="1" x14ac:dyDescent="0.3">
      <c r="A133" s="110" t="s">
        <v>86</v>
      </c>
      <c r="B133" s="56">
        <f>SUM(B129:B132)</f>
        <v>0</v>
      </c>
      <c r="C133" s="199" t="str">
        <f t="shared" si="24"/>
        <v/>
      </c>
      <c r="D133" s="56">
        <f>SUM(D129:D132)</f>
        <v>0</v>
      </c>
      <c r="E133" s="199" t="str">
        <f t="shared" si="25"/>
        <v/>
      </c>
      <c r="F133" s="56">
        <f>SUM(F129:F132)</f>
        <v>0</v>
      </c>
      <c r="G133" s="199" t="str">
        <f t="shared" si="26"/>
        <v/>
      </c>
      <c r="H133" s="56">
        <f>SUM(H129:H132)</f>
        <v>0</v>
      </c>
      <c r="I133" s="199" t="str">
        <f t="shared" si="27"/>
        <v/>
      </c>
      <c r="J133" s="280"/>
    </row>
    <row r="134" spans="1:11" s="6" customFormat="1" ht="34.200000000000003" customHeight="1" thickTop="1" x14ac:dyDescent="0.25">
      <c r="A134" s="129" t="s">
        <v>95</v>
      </c>
      <c r="B134" s="271">
        <f>B127-B133</f>
        <v>0</v>
      </c>
      <c r="C134" s="127" t="str">
        <f t="shared" si="24"/>
        <v/>
      </c>
      <c r="D134" s="271">
        <f>D127-D133</f>
        <v>0</v>
      </c>
      <c r="E134" s="127" t="str">
        <f t="shared" si="25"/>
        <v/>
      </c>
      <c r="F134" s="271">
        <f>F127-F133</f>
        <v>0</v>
      </c>
      <c r="G134" s="127" t="str">
        <f t="shared" si="26"/>
        <v/>
      </c>
      <c r="H134" s="271">
        <f>H127-H133</f>
        <v>0</v>
      </c>
      <c r="I134" s="127" t="str">
        <f t="shared" si="27"/>
        <v/>
      </c>
      <c r="J134" s="280"/>
    </row>
    <row r="135" spans="1:11" s="6" customFormat="1" ht="36" customHeight="1" x14ac:dyDescent="0.25">
      <c r="A135" s="132" t="s">
        <v>96</v>
      </c>
      <c r="B135" s="21">
        <f>'År 2019'!B136</f>
        <v>0</v>
      </c>
      <c r="C135" s="127" t="str">
        <f t="shared" si="24"/>
        <v/>
      </c>
      <c r="D135" s="21">
        <f>'År 2019'!D136</f>
        <v>0</v>
      </c>
      <c r="E135" s="46" t="str">
        <f t="shared" si="25"/>
        <v/>
      </c>
      <c r="F135" s="21">
        <f>'År 2019'!F136</f>
        <v>0</v>
      </c>
      <c r="G135" s="46" t="str">
        <f t="shared" si="26"/>
        <v/>
      </c>
      <c r="H135" s="21">
        <f>'År 2019'!H136</f>
        <v>0</v>
      </c>
      <c r="I135" s="46" t="str">
        <f t="shared" si="27"/>
        <v/>
      </c>
      <c r="J135" s="280"/>
    </row>
    <row r="136" spans="1:11" s="6" customFormat="1" ht="36" customHeight="1" x14ac:dyDescent="0.25">
      <c r="A136" s="132" t="s">
        <v>97</v>
      </c>
      <c r="B136" s="158">
        <f>B134+B135</f>
        <v>0</v>
      </c>
      <c r="C136" s="127" t="str">
        <f t="shared" si="24"/>
        <v/>
      </c>
      <c r="D136" s="159">
        <f>D134+D135</f>
        <v>0</v>
      </c>
      <c r="E136" s="46" t="str">
        <f t="shared" si="25"/>
        <v/>
      </c>
      <c r="F136" s="159">
        <f>F134+F135</f>
        <v>0</v>
      </c>
      <c r="G136" s="46" t="str">
        <f t="shared" si="26"/>
        <v/>
      </c>
      <c r="H136" s="159">
        <f>H134+H135</f>
        <v>0</v>
      </c>
      <c r="I136" s="46" t="str">
        <f t="shared" si="27"/>
        <v/>
      </c>
      <c r="J136" s="280"/>
    </row>
    <row r="137" spans="1:11" s="57" customFormat="1" ht="64.8" customHeight="1" thickBot="1" x14ac:dyDescent="0.35">
      <c r="A137" s="188" t="s">
        <v>98</v>
      </c>
      <c r="B137" s="190"/>
      <c r="C137" s="190"/>
      <c r="D137" s="190"/>
      <c r="E137" s="190"/>
      <c r="F137" s="190"/>
      <c r="G137" s="190"/>
      <c r="H137" s="190"/>
      <c r="I137" s="190"/>
      <c r="J137" s="280"/>
    </row>
    <row r="138" spans="1:11" ht="25.05" customHeight="1" thickTop="1" x14ac:dyDescent="0.25">
      <c r="A138" s="108" t="s">
        <v>77</v>
      </c>
      <c r="B138" s="14"/>
      <c r="C138" s="14"/>
      <c r="D138" s="14"/>
      <c r="E138" s="14"/>
      <c r="F138" s="14"/>
      <c r="G138" s="14"/>
      <c r="H138" s="14"/>
      <c r="I138" s="14"/>
      <c r="K138" s="5"/>
    </row>
    <row r="139" spans="1:11" s="6" customFormat="1" ht="30.6" customHeight="1" x14ac:dyDescent="0.25">
      <c r="A139" s="18" t="s">
        <v>99</v>
      </c>
      <c r="B139" s="22"/>
      <c r="C139" s="46" t="str">
        <f>IF(B139="","",IF(B139=0,"",(B139/B$6/$A$11)))</f>
        <v/>
      </c>
      <c r="D139" s="22"/>
      <c r="E139" s="46" t="str">
        <f>IF(D139="","",IF(D139=0,"",(D139/D$6/$A$11)))</f>
        <v/>
      </c>
      <c r="F139" s="22"/>
      <c r="G139" s="46" t="str">
        <f>IF(F139="","",IF(F139=0,"",(F139/F$6/$A$11)))</f>
        <v/>
      </c>
      <c r="H139" s="22"/>
      <c r="I139" s="46" t="str">
        <f>IF(H139="","",IF(H139=0,"",(H139/H$6/$A$11)))</f>
        <v/>
      </c>
      <c r="J139" s="280"/>
    </row>
    <row r="140" spans="1:11" s="6" customFormat="1" ht="25.05" customHeight="1" x14ac:dyDescent="0.25">
      <c r="A140" s="18" t="s">
        <v>100</v>
      </c>
      <c r="B140" s="16"/>
      <c r="C140" s="127" t="str">
        <f>IF(B140="","",IF(B140=0,"",(B140/B$6/$A$11)))</f>
        <v/>
      </c>
      <c r="D140" s="16"/>
      <c r="E140" s="46" t="str">
        <f>IF(D140="","",IF(D140=0,"",(D140/D$6/$A$11)))</f>
        <v/>
      </c>
      <c r="F140" s="16"/>
      <c r="G140" s="46" t="str">
        <f>IF(F140="","",IF(F140=0,"",(F140/F$6/$A$11)))</f>
        <v/>
      </c>
      <c r="H140" s="16"/>
      <c r="I140" s="46" t="str">
        <f>IF(H140="","",IF(H140=0,"",(H140/H$6/$A$11)))</f>
        <v/>
      </c>
      <c r="J140" s="280"/>
    </row>
    <row r="141" spans="1:11" ht="25.05" customHeight="1" x14ac:dyDescent="0.25">
      <c r="A141" s="18" t="s">
        <v>93</v>
      </c>
      <c r="B141" s="16"/>
      <c r="C141" s="127"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2" t="s">
        <v>80</v>
      </c>
      <c r="B142" s="16"/>
      <c r="C142" s="127" t="str">
        <f>IF(B142="","",IF(B142=0,"",(B142/B$6/$A$11)))</f>
        <v/>
      </c>
      <c r="D142" s="16"/>
      <c r="E142" s="46" t="str">
        <f>IF(D142="","",IF(D142=0,"",(D142/D$6/$A$11)))</f>
        <v/>
      </c>
      <c r="F142" s="16"/>
      <c r="G142" s="46" t="str">
        <f>IF(F142="","",IF(F142=0,"",(F142/F$6/$A$11)))</f>
        <v/>
      </c>
      <c r="H142" s="16"/>
      <c r="I142" s="46" t="str">
        <f>IF(H142="","",IF(H142=0,"",(H142/H$6/$A$11)))</f>
        <v/>
      </c>
      <c r="J142" s="280"/>
    </row>
    <row r="143" spans="1:11" s="6" customFormat="1" ht="25.05" customHeight="1" x14ac:dyDescent="0.25">
      <c r="A143" s="135" t="s">
        <v>81</v>
      </c>
      <c r="B143" s="55">
        <f>SUM(B139:B142)</f>
        <v>0</v>
      </c>
      <c r="C143" s="127" t="str">
        <f>IF(B143="","",IF(B143=0,"",(B143/B$6/$A$11)))</f>
        <v/>
      </c>
      <c r="D143" s="55">
        <f>SUM(D139:D142)</f>
        <v>0</v>
      </c>
      <c r="E143" s="46" t="str">
        <f>IF(D143="","",IF(D143=0,"",(D143/D$6/$A$11)))</f>
        <v/>
      </c>
      <c r="F143" s="55">
        <f>SUM(F139:F142)</f>
        <v>0</v>
      </c>
      <c r="G143" s="46" t="str">
        <f>IF(F143="","",IF(F143=0,"",(F143/F$6/$A$11)))</f>
        <v/>
      </c>
      <c r="H143" s="55">
        <f>SUM(H139:H142)</f>
        <v>0</v>
      </c>
      <c r="I143" s="46" t="str">
        <f>IF(H143="","",IF(H143=0,"",(H143/H$6/$A$11)))</f>
        <v/>
      </c>
      <c r="J143" s="280"/>
    </row>
    <row r="144" spans="1:11" s="6" customFormat="1" ht="25.05" customHeight="1" x14ac:dyDescent="0.25">
      <c r="A144" s="108" t="s">
        <v>82</v>
      </c>
      <c r="B144" s="15"/>
      <c r="C144" s="58" t="str">
        <f>IF(B144="","",IF(B144=0,"",(B144/$B$14/#REF!)))</f>
        <v/>
      </c>
      <c r="D144" s="15"/>
      <c r="E144" s="58" t="str">
        <f>IF(D144="","",IF(D144=0,"",(D144/$B$14/#REF!)))</f>
        <v/>
      </c>
      <c r="F144" s="15"/>
      <c r="G144" s="58" t="str">
        <f>IF(F144="","",IF(F144=0,"",(F144/$B$14/#REF!)))</f>
        <v/>
      </c>
      <c r="H144" s="15"/>
      <c r="I144" s="58" t="str">
        <f>IF(H144="","",IF(H144=0,"",(H144/$B$14/#REF!)))</f>
        <v/>
      </c>
      <c r="J144" s="280"/>
    </row>
    <row r="145" spans="1:10" s="6" customFormat="1" ht="25.05" customHeight="1" x14ac:dyDescent="0.25">
      <c r="A145" s="18" t="s">
        <v>101</v>
      </c>
      <c r="B145" s="16"/>
      <c r="C145" s="46" t="str">
        <f>IF(B145="","",IF(B145=0,"",(B145/B$6/$A$11)))</f>
        <v/>
      </c>
      <c r="D145" s="16"/>
      <c r="E145" s="46" t="str">
        <f>IF(D145="","",IF(D145=0,"",(D145/D$6/$A$11)))</f>
        <v/>
      </c>
      <c r="F145" s="16"/>
      <c r="G145" s="46" t="str">
        <f>IF(F145="","",IF(F145=0,"",(F145/F$6/$A$11)))</f>
        <v/>
      </c>
      <c r="H145" s="16"/>
      <c r="I145" s="46" t="str">
        <f>IF(H145="","",IF(H145=0,"",(H145/H$6/$A$11)))</f>
        <v/>
      </c>
      <c r="J145" s="280"/>
    </row>
    <row r="146" spans="1:10" s="6" customFormat="1" ht="25.05" customHeight="1" x14ac:dyDescent="0.25">
      <c r="A146" s="18" t="s">
        <v>85</v>
      </c>
      <c r="B146" s="16"/>
      <c r="C146" s="127" t="str">
        <f t="shared" ref="C146:C152" si="28">IF(B146="","",IF(B146=0,"",(B146/B$6/$A$11)))</f>
        <v/>
      </c>
      <c r="D146" s="16"/>
      <c r="E146" s="46" t="str">
        <f t="shared" ref="E146:E152" si="29">IF(D146="","",IF(D146=0,"",(D146/D$6/$A$11)))</f>
        <v/>
      </c>
      <c r="F146" s="16"/>
      <c r="G146" s="46" t="str">
        <f t="shared" ref="G146:G152" si="30">IF(F146="","",IF(F146=0,"",(F146/F$6/$A$11)))</f>
        <v/>
      </c>
      <c r="H146" s="16"/>
      <c r="I146" s="46" t="str">
        <f t="shared" ref="I146:I152" si="31">IF(H146="","",IF(H146=0,"",(H146/H$6/$A$11)))</f>
        <v/>
      </c>
      <c r="J146" s="280"/>
    </row>
    <row r="147" spans="1:10" s="6" customFormat="1" ht="25.05" customHeight="1" x14ac:dyDescent="0.25">
      <c r="A147" s="106" t="s">
        <v>69</v>
      </c>
      <c r="B147" s="22"/>
      <c r="C147" s="127" t="str">
        <f t="shared" si="28"/>
        <v/>
      </c>
      <c r="D147" s="22"/>
      <c r="E147" s="127" t="str">
        <f t="shared" si="29"/>
        <v/>
      </c>
      <c r="F147" s="16"/>
      <c r="G147" s="46" t="str">
        <f t="shared" si="30"/>
        <v/>
      </c>
      <c r="H147" s="16"/>
      <c r="I147" s="46" t="str">
        <f t="shared" si="31"/>
        <v/>
      </c>
      <c r="J147" s="280"/>
    </row>
    <row r="148" spans="1:10" s="6" customFormat="1" ht="25.05" customHeight="1" thickBot="1" x14ac:dyDescent="0.3">
      <c r="A148" s="110" t="s">
        <v>86</v>
      </c>
      <c r="B148" s="56">
        <f>SUM(B145:B147)</f>
        <v>0</v>
      </c>
      <c r="C148" s="199" t="str">
        <f t="shared" si="28"/>
        <v/>
      </c>
      <c r="D148" s="56">
        <f>SUM(D145:D147)</f>
        <v>0</v>
      </c>
      <c r="E148" s="199" t="str">
        <f t="shared" si="29"/>
        <v/>
      </c>
      <c r="F148" s="56">
        <f>SUM(F145:F147)</f>
        <v>0</v>
      </c>
      <c r="G148" s="199" t="str">
        <f t="shared" si="30"/>
        <v/>
      </c>
      <c r="H148" s="56">
        <f>SUM(H145:H147)</f>
        <v>0</v>
      </c>
      <c r="I148" s="199" t="str">
        <f t="shared" si="31"/>
        <v/>
      </c>
      <c r="J148" s="280"/>
    </row>
    <row r="149" spans="1:10" s="6" customFormat="1" ht="32.4" customHeight="1" thickTop="1" x14ac:dyDescent="0.25">
      <c r="A149" s="129" t="s">
        <v>102</v>
      </c>
      <c r="B149" s="271">
        <f>B143-B148</f>
        <v>0</v>
      </c>
      <c r="C149" s="127" t="str">
        <f t="shared" si="28"/>
        <v/>
      </c>
      <c r="D149" s="271">
        <f>D143-D148</f>
        <v>0</v>
      </c>
      <c r="E149" s="127" t="str">
        <f t="shared" si="29"/>
        <v/>
      </c>
      <c r="F149" s="271">
        <f>F143-F148</f>
        <v>0</v>
      </c>
      <c r="G149" s="127" t="str">
        <f t="shared" si="30"/>
        <v/>
      </c>
      <c r="H149" s="271">
        <f>H143-H148</f>
        <v>0</v>
      </c>
      <c r="I149" s="127" t="str">
        <f t="shared" si="31"/>
        <v/>
      </c>
      <c r="J149" s="280"/>
    </row>
    <row r="150" spans="1:10" s="6" customFormat="1" ht="38.4" customHeight="1" x14ac:dyDescent="0.25">
      <c r="A150" s="132" t="s">
        <v>103</v>
      </c>
      <c r="B150" s="16">
        <f>'År 2019'!B151</f>
        <v>0</v>
      </c>
      <c r="C150" s="127" t="str">
        <f t="shared" si="28"/>
        <v/>
      </c>
      <c r="D150" s="16">
        <f>'År 2019'!D151</f>
        <v>0</v>
      </c>
      <c r="E150" s="46" t="str">
        <f t="shared" si="29"/>
        <v/>
      </c>
      <c r="F150" s="16">
        <f>'År 2019'!F151</f>
        <v>0</v>
      </c>
      <c r="G150" s="46" t="str">
        <f t="shared" si="30"/>
        <v/>
      </c>
      <c r="H150" s="16">
        <f>'År 2019'!H151</f>
        <v>0</v>
      </c>
      <c r="I150" s="46" t="str">
        <f t="shared" si="31"/>
        <v/>
      </c>
      <c r="J150" s="280"/>
    </row>
    <row r="151" spans="1:10" s="6" customFormat="1" ht="32.4" customHeight="1" x14ac:dyDescent="0.25">
      <c r="A151" s="132" t="s">
        <v>104</v>
      </c>
      <c r="B151" s="158">
        <f>B149+B150</f>
        <v>0</v>
      </c>
      <c r="C151" s="127" t="str">
        <f t="shared" si="28"/>
        <v/>
      </c>
      <c r="D151" s="159">
        <f>D149+D150</f>
        <v>0</v>
      </c>
      <c r="E151" s="46" t="str">
        <f t="shared" si="29"/>
        <v/>
      </c>
      <c r="F151" s="159">
        <f>F149+F150</f>
        <v>0</v>
      </c>
      <c r="G151" s="46" t="str">
        <f t="shared" si="30"/>
        <v/>
      </c>
      <c r="H151" s="159">
        <f>H149+H150</f>
        <v>0</v>
      </c>
      <c r="I151" s="46" t="str">
        <f t="shared" si="31"/>
        <v/>
      </c>
      <c r="J151" s="280"/>
    </row>
    <row r="152" spans="1:10" s="57" customFormat="1" ht="51.6" customHeight="1" thickBot="1" x14ac:dyDescent="0.35">
      <c r="A152" s="188" t="s">
        <v>105</v>
      </c>
      <c r="B152" s="190"/>
      <c r="C152" s="190"/>
      <c r="D152" s="190"/>
      <c r="E152" s="190"/>
      <c r="F152" s="190"/>
      <c r="G152" s="190"/>
      <c r="H152" s="190"/>
      <c r="I152" s="190"/>
      <c r="J152" s="280"/>
    </row>
    <row r="153" spans="1:10" ht="25.05" customHeight="1" thickTop="1" x14ac:dyDescent="0.25">
      <c r="A153" s="108" t="s">
        <v>77</v>
      </c>
      <c r="B153" s="14"/>
      <c r="C153" s="14"/>
      <c r="D153" s="14"/>
      <c r="E153" s="14"/>
      <c r="F153" s="14"/>
      <c r="G153" s="14"/>
      <c r="H153" s="14"/>
      <c r="I153" s="14"/>
    </row>
    <row r="154" spans="1:10" s="6" customFormat="1" ht="25.05" customHeight="1" x14ac:dyDescent="0.25">
      <c r="A154" s="18" t="s">
        <v>106</v>
      </c>
      <c r="B154" s="16"/>
      <c r="C154" s="46" t="str">
        <f>IF(B154="","",IF(B154=0,"",(B154/B$6/$A$11)))</f>
        <v/>
      </c>
      <c r="D154" s="196"/>
      <c r="E154" s="46" t="str">
        <f>IF(D154="","",IF(D154=0,"",(D154/D$6/$A$11)))</f>
        <v/>
      </c>
      <c r="F154" s="196"/>
      <c r="G154" s="46" t="str">
        <f>IF(F154="","",IF(F154=0,"",(F154/F$6/$A$11)))</f>
        <v/>
      </c>
      <c r="H154" s="16"/>
      <c r="I154" s="46" t="str">
        <f>IF(H154="","",IF(H154=0,"",(H154/H$6/$A$11)))</f>
        <v/>
      </c>
      <c r="J154" s="291"/>
    </row>
    <row r="155" spans="1:10" s="6" customFormat="1" ht="25.05" customHeight="1" x14ac:dyDescent="0.25">
      <c r="A155" s="18" t="s">
        <v>107</v>
      </c>
      <c r="B155" s="16"/>
      <c r="C155" s="127" t="str">
        <f>IF(B155="","",IF(B155=0,"",(B155/B$6/$A$11)))</f>
        <v/>
      </c>
      <c r="D155" s="16"/>
      <c r="E155" s="46" t="str">
        <f>IF(D155="","",IF(D155=0,"",(D155/D$6/$A$11)))</f>
        <v/>
      </c>
      <c r="F155" s="16"/>
      <c r="G155" s="46" t="str">
        <f>IF(F155="","",IF(F155=0,"",(F155/F$6/$A$11)))</f>
        <v/>
      </c>
      <c r="H155" s="16"/>
      <c r="I155" s="46" t="str">
        <f>IF(H155="","",IF(H155=0,"",(H155/H$6/$A$11)))</f>
        <v/>
      </c>
      <c r="J155" s="280"/>
    </row>
    <row r="156" spans="1:10" s="6" customFormat="1" ht="35.4" customHeight="1" x14ac:dyDescent="0.25">
      <c r="A156" s="18" t="s">
        <v>108</v>
      </c>
      <c r="B156" s="16"/>
      <c r="C156" s="127" t="str">
        <f>IF(B156="","",IF(B156=0,"",(B156/B$6/$A$11)))</f>
        <v/>
      </c>
      <c r="D156" s="16"/>
      <c r="E156" s="46" t="str">
        <f>IF(D156="","",IF(D156=0,"",(D156/D$6/$A$11)))</f>
        <v/>
      </c>
      <c r="F156" s="16"/>
      <c r="G156" s="46" t="str">
        <f>IF(F156="","",IF(F156=0,"",(F156/F$6/$A$11)))</f>
        <v/>
      </c>
      <c r="H156" s="16"/>
      <c r="I156" s="46" t="str">
        <f>IF(H156="","",IF(H156=0,"",(H156/H$6/$A$11)))</f>
        <v/>
      </c>
      <c r="J156" s="280"/>
    </row>
    <row r="157" spans="1:10" s="6" customFormat="1" ht="35.4" customHeight="1" x14ac:dyDescent="0.25">
      <c r="A157" s="102" t="s">
        <v>80</v>
      </c>
      <c r="B157" s="16"/>
      <c r="C157" s="127" t="str">
        <f>IF(B157="","",IF(B157=0,"",(B157/B$6/$A$11)))</f>
        <v/>
      </c>
      <c r="D157" s="16"/>
      <c r="E157" s="46" t="str">
        <f>IF(D157="","",IF(D157=0,"",(D157/D$6/$A$11)))</f>
        <v/>
      </c>
      <c r="F157" s="16"/>
      <c r="G157" s="46" t="str">
        <f>IF(F157="","",IF(F157=0,"",(F157/F$6/$A$11)))</f>
        <v/>
      </c>
      <c r="H157" s="16"/>
      <c r="I157" s="46" t="str">
        <f>IF(H157="","",IF(H157=0,"",(H157/H$6/$A$11)))</f>
        <v/>
      </c>
      <c r="J157" s="280"/>
    </row>
    <row r="158" spans="1:10" s="6" customFormat="1" ht="25.05" customHeight="1" x14ac:dyDescent="0.25">
      <c r="A158" s="135" t="s">
        <v>81</v>
      </c>
      <c r="B158" s="55">
        <f>SUM(B154:B157)</f>
        <v>0</v>
      </c>
      <c r="C158" s="127" t="str">
        <f>IF(B158="","",IF(B158=0,"",(B158/B$6/$A$11)))</f>
        <v/>
      </c>
      <c r="D158" s="55">
        <f>SUM(D154:D157)</f>
        <v>0</v>
      </c>
      <c r="E158" s="46" t="str">
        <f>IF(D158="","",IF(D158=0,"",(D158/D$6/$A$11)))</f>
        <v/>
      </c>
      <c r="F158" s="55">
        <f>SUM(F154:F157)</f>
        <v>0</v>
      </c>
      <c r="G158" s="46" t="str">
        <f>IF(F158="","",IF(F158=0,"",(F158/F$6/$A$11)))</f>
        <v/>
      </c>
      <c r="H158" s="55">
        <f>SUM(H154:H157)</f>
        <v>0</v>
      </c>
      <c r="I158" s="46" t="str">
        <f>IF(H158="","",IF(H158=0,"",(H158/H$6/$A$11)))</f>
        <v/>
      </c>
      <c r="J158" s="280"/>
    </row>
    <row r="159" spans="1:10" s="6" customFormat="1" ht="35.4" customHeight="1" x14ac:dyDescent="0.25">
      <c r="A159" s="108" t="s">
        <v>82</v>
      </c>
      <c r="B159" s="14"/>
      <c r="C159" s="14"/>
      <c r="D159" s="14"/>
      <c r="E159" s="14"/>
      <c r="F159" s="14"/>
      <c r="G159" s="14"/>
      <c r="H159" s="14"/>
      <c r="I159" s="14"/>
      <c r="J159" s="291"/>
    </row>
    <row r="160" spans="1:10" s="6" customFormat="1" ht="25.05" customHeight="1" x14ac:dyDescent="0.25">
      <c r="A160" s="18" t="s">
        <v>54</v>
      </c>
      <c r="B160" s="16"/>
      <c r="C160" s="46" t="str">
        <f t="shared" ref="C160:C167" si="32">IF(B160="","",IF(B160=0,"",(B160/B$6/$A$11)))</f>
        <v/>
      </c>
      <c r="D160" s="196"/>
      <c r="E160" s="46" t="str">
        <f t="shared" ref="E160:E167" si="33">IF(D160="","",IF(D160=0,"",(D160/D$6/$A$11)))</f>
        <v/>
      </c>
      <c r="F160" s="196"/>
      <c r="G160" s="46" t="str">
        <f t="shared" ref="G160:G167" si="34">IF(F160="","",IF(F160=0,"",(F160/F$6/$A$11)))</f>
        <v/>
      </c>
      <c r="H160" s="16"/>
      <c r="I160" s="46" t="str">
        <f t="shared" ref="I160:I167" si="35">IF(H160="","",IF(H160=0,"",(H160/H$6/$A$11)))</f>
        <v/>
      </c>
      <c r="J160" s="290"/>
    </row>
    <row r="161" spans="1:10" s="6" customFormat="1" ht="25.05" customHeight="1" x14ac:dyDescent="0.25">
      <c r="A161" s="18" t="s">
        <v>109</v>
      </c>
      <c r="B161" s="16"/>
      <c r="C161" s="127" t="str">
        <f t="shared" si="32"/>
        <v/>
      </c>
      <c r="D161" s="16"/>
      <c r="E161" s="46" t="str">
        <f t="shared" si="33"/>
        <v/>
      </c>
      <c r="F161" s="16"/>
      <c r="G161" s="46" t="str">
        <f t="shared" si="34"/>
        <v/>
      </c>
      <c r="H161" s="16"/>
      <c r="I161" s="46" t="str">
        <f t="shared" si="35"/>
        <v/>
      </c>
      <c r="J161" s="290"/>
    </row>
    <row r="162" spans="1:10" s="6" customFormat="1" ht="25.05" customHeight="1" x14ac:dyDescent="0.25">
      <c r="A162" s="18" t="s">
        <v>85</v>
      </c>
      <c r="B162" s="16"/>
      <c r="C162" s="127" t="str">
        <f t="shared" si="32"/>
        <v/>
      </c>
      <c r="D162" s="16"/>
      <c r="E162" s="46" t="str">
        <f t="shared" si="33"/>
        <v/>
      </c>
      <c r="F162" s="16"/>
      <c r="G162" s="46" t="str">
        <f t="shared" si="34"/>
        <v/>
      </c>
      <c r="H162" s="16"/>
      <c r="I162" s="46" t="str">
        <f t="shared" si="35"/>
        <v/>
      </c>
      <c r="J162" s="280"/>
    </row>
    <row r="163" spans="1:10" ht="25.05" customHeight="1" x14ac:dyDescent="0.25">
      <c r="A163" s="109" t="s">
        <v>69</v>
      </c>
      <c r="B163" s="22"/>
      <c r="C163" s="127" t="str">
        <f t="shared" si="32"/>
        <v/>
      </c>
      <c r="D163" s="22"/>
      <c r="E163" s="46" t="str">
        <f t="shared" si="33"/>
        <v/>
      </c>
      <c r="F163" s="22"/>
      <c r="G163" s="46" t="str">
        <f t="shared" si="34"/>
        <v/>
      </c>
      <c r="H163" s="22"/>
      <c r="I163" s="46" t="str">
        <f t="shared" si="35"/>
        <v/>
      </c>
    </row>
    <row r="164" spans="1:10" s="6" customFormat="1" ht="36" customHeight="1" thickBot="1" x14ac:dyDescent="0.3">
      <c r="A164" s="110" t="s">
        <v>86</v>
      </c>
      <c r="B164" s="56">
        <f>SUM(B160:B163)</f>
        <v>0</v>
      </c>
      <c r="C164" s="199" t="str">
        <f t="shared" si="32"/>
        <v/>
      </c>
      <c r="D164" s="56">
        <f>SUM(D160:D163)</f>
        <v>0</v>
      </c>
      <c r="E164" s="199" t="str">
        <f t="shared" si="33"/>
        <v/>
      </c>
      <c r="F164" s="56">
        <f>SUM(F160:F163)</f>
        <v>0</v>
      </c>
      <c r="G164" s="199" t="str">
        <f t="shared" si="34"/>
        <v/>
      </c>
      <c r="H164" s="56">
        <f>SUM(H160:H163)</f>
        <v>0</v>
      </c>
      <c r="I164" s="199" t="str">
        <f t="shared" si="35"/>
        <v/>
      </c>
      <c r="J164" s="280"/>
    </row>
    <row r="165" spans="1:10" s="6" customFormat="1" ht="39" customHeight="1" thickTop="1" x14ac:dyDescent="0.25">
      <c r="A165" s="129" t="s">
        <v>110</v>
      </c>
      <c r="B165" s="271">
        <f>B158-B164</f>
        <v>0</v>
      </c>
      <c r="C165" s="127" t="str">
        <f t="shared" si="32"/>
        <v/>
      </c>
      <c r="D165" s="271">
        <f>D158-D164</f>
        <v>0</v>
      </c>
      <c r="E165" s="127" t="str">
        <f t="shared" si="33"/>
        <v/>
      </c>
      <c r="F165" s="271">
        <f>F158-F164</f>
        <v>0</v>
      </c>
      <c r="G165" s="127" t="str">
        <f t="shared" si="34"/>
        <v/>
      </c>
      <c r="H165" s="271">
        <f>H158-H164</f>
        <v>0</v>
      </c>
      <c r="I165" s="127" t="str">
        <f t="shared" si="35"/>
        <v/>
      </c>
      <c r="J165" s="280"/>
    </row>
    <row r="166" spans="1:10" s="6" customFormat="1" ht="36" customHeight="1" x14ac:dyDescent="0.25">
      <c r="A166" s="132" t="s">
        <v>111</v>
      </c>
      <c r="B166" s="16">
        <f>'År 2019'!B167</f>
        <v>0</v>
      </c>
      <c r="C166" s="127" t="str">
        <f t="shared" si="32"/>
        <v/>
      </c>
      <c r="D166" s="16">
        <f>'År 2019'!D167</f>
        <v>0</v>
      </c>
      <c r="E166" s="46" t="str">
        <f t="shared" si="33"/>
        <v/>
      </c>
      <c r="F166" s="16">
        <f>'År 2019'!F167</f>
        <v>0</v>
      </c>
      <c r="G166" s="46" t="str">
        <f t="shared" si="34"/>
        <v/>
      </c>
      <c r="H166" s="16">
        <f>'År 2019'!H167</f>
        <v>0</v>
      </c>
      <c r="I166" s="46" t="str">
        <f t="shared" si="35"/>
        <v/>
      </c>
      <c r="J166" s="280"/>
    </row>
    <row r="167" spans="1:10" s="6" customFormat="1" ht="36" customHeight="1" x14ac:dyDescent="0.25">
      <c r="A167" s="132" t="s">
        <v>104</v>
      </c>
      <c r="B167" s="158">
        <f>B165+B166</f>
        <v>0</v>
      </c>
      <c r="C167" s="127" t="str">
        <f t="shared" si="32"/>
        <v/>
      </c>
      <c r="D167" s="159">
        <f>D165+D166</f>
        <v>0</v>
      </c>
      <c r="E167" s="46" t="str">
        <f t="shared" si="33"/>
        <v/>
      </c>
      <c r="F167" s="159">
        <f>F165+F166</f>
        <v>0</v>
      </c>
      <c r="G167" s="46" t="str">
        <f t="shared" si="34"/>
        <v/>
      </c>
      <c r="H167" s="159">
        <f>H165+H166</f>
        <v>0</v>
      </c>
      <c r="I167" s="46" t="str">
        <f t="shared" si="35"/>
        <v/>
      </c>
      <c r="J167" s="280"/>
    </row>
    <row r="168" spans="1:10" s="51" customFormat="1" ht="55.8" customHeight="1" thickBot="1" x14ac:dyDescent="0.35">
      <c r="A168" s="188" t="s">
        <v>112</v>
      </c>
      <c r="B168" s="190"/>
      <c r="C168" s="190"/>
      <c r="D168" s="190"/>
      <c r="E168" s="190"/>
      <c r="F168" s="190"/>
      <c r="G168" s="190"/>
      <c r="H168" s="190"/>
      <c r="I168" s="190"/>
      <c r="J168" s="280"/>
    </row>
    <row r="169" spans="1:10" s="6" customFormat="1" ht="36.6" customHeight="1" thickTop="1" x14ac:dyDescent="0.25">
      <c r="A169" s="182" t="s">
        <v>113</v>
      </c>
      <c r="B169" s="183">
        <f>'År 2019'!B177</f>
        <v>0</v>
      </c>
      <c r="C169" s="127" t="str">
        <f t="shared" ref="C169:C177" si="36">IF(B169="","",IF(B169=0,"",(B169/B$6/$A$11)))</f>
        <v/>
      </c>
      <c r="D169" s="183">
        <f>'År 2019'!D177</f>
        <v>0</v>
      </c>
      <c r="E169" s="46" t="str">
        <f t="shared" ref="E169:E177" si="37">IF(D169="","",IF(D169=0,"",(D169/D$6/$A$11)))</f>
        <v/>
      </c>
      <c r="F169" s="183">
        <f>'År 2019'!F177</f>
        <v>0</v>
      </c>
      <c r="G169" s="46" t="str">
        <f t="shared" ref="G169:G177" si="38">IF(F169="","",IF(F169=0,"",(F169/F$6/$A$11)))</f>
        <v/>
      </c>
      <c r="H169" s="183">
        <f>'År 2019'!H177</f>
        <v>0</v>
      </c>
      <c r="I169" s="46" t="str">
        <f t="shared" ref="I169:I177" si="39">IF(H169="","",IF(H169=0,"",(H169/H$6/$A$11)))</f>
        <v/>
      </c>
      <c r="J169" s="280"/>
    </row>
    <row r="170" spans="1:10" s="7" customFormat="1" ht="36.6" customHeight="1" x14ac:dyDescent="0.25">
      <c r="A170" s="18" t="s">
        <v>114</v>
      </c>
      <c r="B170" s="16"/>
      <c r="C170" s="127" t="str">
        <f t="shared" si="36"/>
        <v/>
      </c>
      <c r="D170" s="16"/>
      <c r="E170" s="46" t="str">
        <f t="shared" si="37"/>
        <v/>
      </c>
      <c r="F170" s="16"/>
      <c r="G170" s="46" t="str">
        <f t="shared" si="38"/>
        <v/>
      </c>
      <c r="H170" s="16"/>
      <c r="I170" s="46" t="str">
        <f t="shared" si="39"/>
        <v/>
      </c>
      <c r="J170" s="280"/>
    </row>
    <row r="171" spans="1:10" s="7" customFormat="1" ht="36.6" customHeight="1" x14ac:dyDescent="0.25">
      <c r="A171" s="18" t="s">
        <v>115</v>
      </c>
      <c r="B171" s="16"/>
      <c r="C171" s="127" t="str">
        <f t="shared" si="36"/>
        <v/>
      </c>
      <c r="D171" s="16"/>
      <c r="E171" s="46" t="str">
        <f t="shared" si="37"/>
        <v/>
      </c>
      <c r="F171" s="16"/>
      <c r="G171" s="46" t="str">
        <f t="shared" si="38"/>
        <v/>
      </c>
      <c r="H171" s="16"/>
      <c r="I171" s="46" t="str">
        <f t="shared" si="39"/>
        <v/>
      </c>
      <c r="J171" s="280"/>
    </row>
    <row r="172" spans="1:10" s="7" customFormat="1" ht="36.6" customHeight="1" x14ac:dyDescent="0.25">
      <c r="A172" s="18" t="s">
        <v>116</v>
      </c>
      <c r="B172" s="16"/>
      <c r="C172" s="127" t="str">
        <f t="shared" si="36"/>
        <v/>
      </c>
      <c r="D172" s="16"/>
      <c r="E172" s="46" t="str">
        <f t="shared" si="37"/>
        <v/>
      </c>
      <c r="F172" s="16"/>
      <c r="G172" s="46" t="str">
        <f t="shared" si="38"/>
        <v/>
      </c>
      <c r="H172" s="16"/>
      <c r="I172" s="46" t="str">
        <f t="shared" si="39"/>
        <v/>
      </c>
      <c r="J172" s="280"/>
    </row>
    <row r="173" spans="1:10" ht="36.6" customHeight="1" x14ac:dyDescent="0.25">
      <c r="A173" s="18" t="s">
        <v>117</v>
      </c>
      <c r="B173" s="16"/>
      <c r="C173" s="127" t="str">
        <f t="shared" si="36"/>
        <v/>
      </c>
      <c r="D173" s="16"/>
      <c r="E173" s="46" t="str">
        <f t="shared" si="37"/>
        <v/>
      </c>
      <c r="F173" s="16"/>
      <c r="G173" s="46" t="str">
        <f t="shared" si="38"/>
        <v/>
      </c>
      <c r="H173" s="16"/>
      <c r="I173" s="46" t="str">
        <f t="shared" si="39"/>
        <v/>
      </c>
    </row>
    <row r="174" spans="1:10" ht="43.2" customHeight="1" x14ac:dyDescent="0.25">
      <c r="A174" s="18" t="s">
        <v>118</v>
      </c>
      <c r="B174" s="16"/>
      <c r="C174" s="127" t="str">
        <f t="shared" si="36"/>
        <v/>
      </c>
      <c r="D174" s="16"/>
      <c r="E174" s="46" t="str">
        <f t="shared" si="37"/>
        <v/>
      </c>
      <c r="F174" s="16"/>
      <c r="G174" s="46" t="str">
        <f t="shared" si="38"/>
        <v/>
      </c>
      <c r="H174" s="16"/>
      <c r="I174" s="46" t="str">
        <f t="shared" si="39"/>
        <v/>
      </c>
    </row>
    <row r="175" spans="1:10" ht="36.6" customHeight="1" x14ac:dyDescent="0.25">
      <c r="A175" s="111" t="s">
        <v>119</v>
      </c>
      <c r="B175" s="16"/>
      <c r="C175" s="127" t="str">
        <f t="shared" si="36"/>
        <v/>
      </c>
      <c r="D175" s="16"/>
      <c r="E175" s="46" t="str">
        <f t="shared" si="37"/>
        <v/>
      </c>
      <c r="F175" s="16"/>
      <c r="G175" s="46" t="str">
        <f t="shared" si="38"/>
        <v/>
      </c>
      <c r="H175" s="16"/>
      <c r="I175" s="46" t="str">
        <f t="shared" si="39"/>
        <v/>
      </c>
    </row>
    <row r="176" spans="1:10" ht="36.6" customHeight="1" thickBot="1" x14ac:dyDescent="0.3">
      <c r="A176" s="136" t="s">
        <v>120</v>
      </c>
      <c r="B176" s="19"/>
      <c r="C176" s="199" t="str">
        <f t="shared" si="36"/>
        <v/>
      </c>
      <c r="D176" s="19"/>
      <c r="E176" s="199" t="str">
        <f t="shared" si="37"/>
        <v/>
      </c>
      <c r="F176" s="19"/>
      <c r="G176" s="199" t="str">
        <f t="shared" si="38"/>
        <v/>
      </c>
      <c r="H176" s="19"/>
      <c r="I176" s="199" t="str">
        <f t="shared" si="39"/>
        <v/>
      </c>
    </row>
    <row r="177" spans="1:10" ht="44.4" customHeight="1" thickTop="1" x14ac:dyDescent="0.25">
      <c r="A177" s="137" t="s">
        <v>121</v>
      </c>
      <c r="B177" s="160">
        <f>SUM(B169:B176)</f>
        <v>0</v>
      </c>
      <c r="C177" s="127" t="str">
        <f t="shared" si="36"/>
        <v/>
      </c>
      <c r="D177" s="160">
        <f>SUM(D169:D176)</f>
        <v>0</v>
      </c>
      <c r="E177" s="127" t="str">
        <f t="shared" si="37"/>
        <v/>
      </c>
      <c r="F177" s="160">
        <f>SUM(F169:F176)</f>
        <v>0</v>
      </c>
      <c r="G177" s="127" t="str">
        <f t="shared" si="38"/>
        <v/>
      </c>
      <c r="H177" s="160">
        <f>SUM(H169:H176)</f>
        <v>0</v>
      </c>
      <c r="I177" s="127" t="str">
        <f t="shared" si="39"/>
        <v/>
      </c>
    </row>
    <row r="178" spans="1:10" s="51" customFormat="1" ht="67.8" customHeight="1" thickBot="1" x14ac:dyDescent="0.35">
      <c r="A178" s="191" t="s">
        <v>122</v>
      </c>
      <c r="B178" s="190"/>
      <c r="C178" s="190"/>
      <c r="D178" s="190"/>
      <c r="E178" s="190"/>
      <c r="F178" s="190"/>
      <c r="G178" s="190"/>
      <c r="H178" s="190"/>
      <c r="I178" s="190"/>
      <c r="J178" s="280"/>
    </row>
    <row r="179" spans="1:10" ht="39" customHeight="1" thickTop="1" x14ac:dyDescent="0.25">
      <c r="A179" s="184" t="s">
        <v>123</v>
      </c>
      <c r="B179" s="185">
        <f>B60</f>
        <v>0</v>
      </c>
      <c r="C179" s="127" t="str">
        <f t="shared" ref="C179:C187" si="40">IF(B179="","",IF(B179=0,"",(B179/B$6/$A$11)))</f>
        <v/>
      </c>
      <c r="D179" s="185">
        <f>D60</f>
        <v>0</v>
      </c>
      <c r="E179" s="46" t="str">
        <f t="shared" ref="E179:E187" si="41">IF(D179="","",IF(D179=0,"",(D179/D$6/$A$11)))</f>
        <v/>
      </c>
      <c r="F179" s="185">
        <f>F60</f>
        <v>0</v>
      </c>
      <c r="G179" s="46" t="str">
        <f t="shared" ref="G179:G187" si="42">IF(F179="","",IF(F179=0,"",(F179/F$6/$A$11)))</f>
        <v/>
      </c>
      <c r="H179" s="185">
        <f>H60</f>
        <v>0</v>
      </c>
      <c r="I179" s="46" t="str">
        <f t="shared" ref="I179:I187" si="43">IF(H179="","",IF(H179=0,"",(H179/H$6/$A$11)))</f>
        <v/>
      </c>
    </row>
    <row r="180" spans="1:10" ht="39" customHeight="1" thickBot="1" x14ac:dyDescent="0.3">
      <c r="A180" s="154" t="s">
        <v>124</v>
      </c>
      <c r="B180" s="60">
        <f>B104</f>
        <v>0</v>
      </c>
      <c r="C180" s="199" t="str">
        <f t="shared" si="40"/>
        <v/>
      </c>
      <c r="D180" s="60">
        <f>D104</f>
        <v>0</v>
      </c>
      <c r="E180" s="199" t="str">
        <f t="shared" si="41"/>
        <v/>
      </c>
      <c r="F180" s="60">
        <f>F104</f>
        <v>0</v>
      </c>
      <c r="G180" s="199" t="str">
        <f t="shared" si="42"/>
        <v/>
      </c>
      <c r="H180" s="60">
        <f>H104</f>
        <v>0</v>
      </c>
      <c r="I180" s="199" t="str">
        <f t="shared" si="43"/>
        <v/>
      </c>
    </row>
    <row r="181" spans="1:10" ht="39" customHeight="1" thickTop="1" x14ac:dyDescent="0.25">
      <c r="A181" s="155" t="s">
        <v>125</v>
      </c>
      <c r="B181" s="157">
        <f>SUM(B179:B180)</f>
        <v>0</v>
      </c>
      <c r="C181" s="127" t="str">
        <f t="shared" si="40"/>
        <v/>
      </c>
      <c r="D181" s="157">
        <f>SUM(D179:D180)</f>
        <v>0</v>
      </c>
      <c r="E181" s="127" t="str">
        <f t="shared" si="41"/>
        <v/>
      </c>
      <c r="F181" s="157">
        <f>SUM(F179:F180)</f>
        <v>0</v>
      </c>
      <c r="G181" s="127" t="str">
        <f t="shared" si="42"/>
        <v/>
      </c>
      <c r="H181" s="157">
        <f>SUM(H179:H180)</f>
        <v>0</v>
      </c>
      <c r="I181" s="127" t="str">
        <f t="shared" si="43"/>
        <v/>
      </c>
    </row>
    <row r="182" spans="1:10" ht="39" customHeight="1" x14ac:dyDescent="0.25">
      <c r="A182" s="149" t="s">
        <v>126</v>
      </c>
      <c r="B182" s="59">
        <f>B120</f>
        <v>0</v>
      </c>
      <c r="C182" s="127" t="str">
        <f t="shared" si="40"/>
        <v/>
      </c>
      <c r="D182" s="59">
        <f>D120</f>
        <v>0</v>
      </c>
      <c r="E182" s="46" t="str">
        <f t="shared" si="41"/>
        <v/>
      </c>
      <c r="F182" s="59">
        <f>F120</f>
        <v>0</v>
      </c>
      <c r="G182" s="46" t="str">
        <f t="shared" si="42"/>
        <v/>
      </c>
      <c r="H182" s="59">
        <f>H120</f>
        <v>0</v>
      </c>
      <c r="I182" s="46" t="str">
        <f t="shared" si="43"/>
        <v/>
      </c>
    </row>
    <row r="183" spans="1:10" ht="39" customHeight="1" x14ac:dyDescent="0.25">
      <c r="A183" s="149" t="s">
        <v>127</v>
      </c>
      <c r="B183" s="59">
        <f>B136</f>
        <v>0</v>
      </c>
      <c r="C183" s="127" t="str">
        <f t="shared" si="40"/>
        <v/>
      </c>
      <c r="D183" s="59">
        <f>D136</f>
        <v>0</v>
      </c>
      <c r="E183" s="46" t="str">
        <f t="shared" si="41"/>
        <v/>
      </c>
      <c r="F183" s="59">
        <f>F136</f>
        <v>0</v>
      </c>
      <c r="G183" s="46" t="str">
        <f t="shared" si="42"/>
        <v/>
      </c>
      <c r="H183" s="59">
        <f>H136</f>
        <v>0</v>
      </c>
      <c r="I183" s="46" t="str">
        <f t="shared" si="43"/>
        <v/>
      </c>
    </row>
    <row r="184" spans="1:10" ht="39" customHeight="1" x14ac:dyDescent="0.25">
      <c r="A184" s="149" t="s">
        <v>128</v>
      </c>
      <c r="B184" s="59">
        <f>B151</f>
        <v>0</v>
      </c>
      <c r="C184" s="127" t="str">
        <f t="shared" si="40"/>
        <v/>
      </c>
      <c r="D184" s="59">
        <f>D151</f>
        <v>0</v>
      </c>
      <c r="E184" s="46" t="str">
        <f t="shared" si="41"/>
        <v/>
      </c>
      <c r="F184" s="59">
        <f>F151</f>
        <v>0</v>
      </c>
      <c r="G184" s="46" t="str">
        <f t="shared" si="42"/>
        <v/>
      </c>
      <c r="H184" s="59">
        <f>H151</f>
        <v>0</v>
      </c>
      <c r="I184" s="46" t="str">
        <f t="shared" si="43"/>
        <v/>
      </c>
    </row>
    <row r="185" spans="1:10" ht="39" customHeight="1" x14ac:dyDescent="0.25">
      <c r="A185" s="149" t="s">
        <v>129</v>
      </c>
      <c r="B185" s="59">
        <f>B167</f>
        <v>0</v>
      </c>
      <c r="C185" s="127" t="str">
        <f t="shared" si="40"/>
        <v/>
      </c>
      <c r="D185" s="59">
        <f>D167</f>
        <v>0</v>
      </c>
      <c r="E185" s="46" t="str">
        <f t="shared" si="41"/>
        <v/>
      </c>
      <c r="F185" s="59">
        <f>F167</f>
        <v>0</v>
      </c>
      <c r="G185" s="46" t="str">
        <f t="shared" si="42"/>
        <v/>
      </c>
      <c r="H185" s="59">
        <f>H167</f>
        <v>0</v>
      </c>
      <c r="I185" s="46" t="str">
        <f t="shared" si="43"/>
        <v/>
      </c>
    </row>
    <row r="186" spans="1:10" ht="48.6" customHeight="1" thickBot="1" x14ac:dyDescent="0.3">
      <c r="A186" s="154" t="s">
        <v>130</v>
      </c>
      <c r="B186" s="60">
        <f>B177</f>
        <v>0</v>
      </c>
      <c r="C186" s="199" t="str">
        <f t="shared" si="40"/>
        <v/>
      </c>
      <c r="D186" s="60">
        <f>D177</f>
        <v>0</v>
      </c>
      <c r="E186" s="199" t="str">
        <f t="shared" si="41"/>
        <v/>
      </c>
      <c r="F186" s="60">
        <f>F177</f>
        <v>0</v>
      </c>
      <c r="G186" s="199" t="str">
        <f t="shared" si="42"/>
        <v/>
      </c>
      <c r="H186" s="60">
        <f>H177</f>
        <v>0</v>
      </c>
      <c r="I186" s="199" t="str">
        <f t="shared" si="43"/>
        <v/>
      </c>
    </row>
    <row r="187" spans="1:10" ht="39" customHeight="1" thickTop="1" x14ac:dyDescent="0.25">
      <c r="A187" s="192" t="s">
        <v>131</v>
      </c>
      <c r="B187" s="156">
        <f>SUM(B182:B186)+B181</f>
        <v>0</v>
      </c>
      <c r="C187" s="127" t="str">
        <f t="shared" si="40"/>
        <v/>
      </c>
      <c r="D187" s="156">
        <f>SUM(D182:D186)+D181</f>
        <v>0</v>
      </c>
      <c r="E187" s="127" t="str">
        <f t="shared" si="41"/>
        <v/>
      </c>
      <c r="F187" s="156">
        <f>SUM(F182:F186)+F181</f>
        <v>0</v>
      </c>
      <c r="G187" s="127" t="str">
        <f t="shared" si="42"/>
        <v/>
      </c>
      <c r="H187" s="156">
        <f>SUM(H182:H186)+H181</f>
        <v>0</v>
      </c>
      <c r="I187" s="127" t="str">
        <f t="shared" si="43"/>
        <v/>
      </c>
    </row>
    <row r="188" spans="1:10" s="51" customFormat="1" ht="75" customHeight="1" x14ac:dyDescent="0.25">
      <c r="A188" s="70" t="s">
        <v>132</v>
      </c>
      <c r="B188" s="41"/>
      <c r="C188" s="42"/>
      <c r="D188" s="41"/>
      <c r="E188" s="42"/>
      <c r="F188" s="41"/>
      <c r="G188" s="41"/>
      <c r="H188" s="41"/>
      <c r="I188" s="41"/>
      <c r="J188" s="280"/>
    </row>
    <row r="189" spans="1:10" s="51" customFormat="1" ht="69.599999999999994" customHeight="1" x14ac:dyDescent="0.25">
      <c r="A189" s="114" t="s">
        <v>133</v>
      </c>
      <c r="B189" s="43"/>
      <c r="C189" s="43"/>
      <c r="D189" s="43"/>
      <c r="E189" s="43"/>
      <c r="F189" s="43"/>
      <c r="G189" s="43"/>
      <c r="H189" s="43"/>
      <c r="I189" s="43"/>
      <c r="J189" s="280"/>
    </row>
    <row r="190" spans="1:10" s="51" customFormat="1" ht="52.8" customHeight="1" x14ac:dyDescent="0.25">
      <c r="A190" s="114" t="s">
        <v>134</v>
      </c>
      <c r="B190" s="43"/>
      <c r="C190" s="43"/>
      <c r="D190" s="43"/>
      <c r="E190" s="43"/>
      <c r="F190" s="43"/>
      <c r="G190" s="43"/>
      <c r="H190" s="43"/>
      <c r="I190" s="43"/>
      <c r="J190" s="280"/>
    </row>
    <row r="191" spans="1:10" ht="25.05" customHeight="1" x14ac:dyDescent="0.25">
      <c r="A191" s="94" t="s">
        <v>135</v>
      </c>
      <c r="B191" s="124"/>
      <c r="C191" s="124"/>
      <c r="D191" s="124"/>
      <c r="E191" s="124"/>
      <c r="F191" s="124"/>
      <c r="G191" s="124"/>
      <c r="H191" s="124"/>
      <c r="I191" s="124"/>
    </row>
    <row r="192" spans="1:10" ht="25.05" customHeight="1" x14ac:dyDescent="0.25">
      <c r="A192" s="13" t="s">
        <v>136</v>
      </c>
      <c r="B192" s="124"/>
      <c r="C192" s="124"/>
      <c r="D192" s="124"/>
      <c r="E192" s="124"/>
      <c r="F192" s="124"/>
      <c r="G192" s="124"/>
      <c r="H192" s="124"/>
      <c r="I192" s="124"/>
    </row>
    <row r="193" spans="1:10" ht="34.200000000000003" customHeight="1" x14ac:dyDescent="0.25">
      <c r="A193" s="112" t="s">
        <v>137</v>
      </c>
      <c r="B193" s="16"/>
      <c r="C193" s="61"/>
      <c r="D193" s="16"/>
      <c r="E193" s="61"/>
      <c r="F193" s="16"/>
      <c r="G193" s="61"/>
      <c r="H193" s="16"/>
      <c r="I193" s="61"/>
    </row>
    <row r="194" spans="1:10" ht="34.200000000000003" customHeight="1" x14ac:dyDescent="0.25">
      <c r="A194" s="112" t="s">
        <v>138</v>
      </c>
      <c r="B194" s="16"/>
      <c r="C194" s="62"/>
      <c r="D194" s="16"/>
      <c r="E194" s="62"/>
      <c r="F194" s="16"/>
      <c r="G194" s="62"/>
      <c r="H194" s="16"/>
      <c r="I194" s="62"/>
    </row>
    <row r="195" spans="1:10" ht="34.200000000000003" customHeight="1" x14ac:dyDescent="0.25">
      <c r="A195" s="112" t="s">
        <v>139</v>
      </c>
      <c r="B195" s="22"/>
      <c r="C195" s="62"/>
      <c r="D195" s="22"/>
      <c r="E195" s="62"/>
      <c r="F195" s="22"/>
      <c r="G195" s="62"/>
      <c r="H195" s="22"/>
      <c r="I195" s="62"/>
    </row>
    <row r="196" spans="1:10" ht="38.4" customHeight="1" x14ac:dyDescent="0.25">
      <c r="A196" s="131" t="s">
        <v>140</v>
      </c>
      <c r="B196" s="16"/>
      <c r="C196" s="62"/>
      <c r="D196" s="16"/>
      <c r="E196" s="62"/>
      <c r="F196" s="16"/>
      <c r="G196" s="62"/>
      <c r="H196" s="16"/>
      <c r="I196" s="62"/>
    </row>
    <row r="197" spans="1:10" ht="38.4" customHeight="1" thickBot="1" x14ac:dyDescent="0.3">
      <c r="A197" s="138" t="s">
        <v>141</v>
      </c>
      <c r="B197" s="19"/>
      <c r="C197" s="62"/>
      <c r="D197" s="19"/>
      <c r="E197" s="62"/>
      <c r="F197" s="19"/>
      <c r="G197" s="62"/>
      <c r="H197" s="19"/>
      <c r="I197" s="62"/>
    </row>
    <row r="198" spans="1:10" s="4" customFormat="1" ht="36" customHeight="1" thickTop="1" x14ac:dyDescent="0.25">
      <c r="A198" s="139" t="s">
        <v>142</v>
      </c>
      <c r="B198" s="23">
        <f>SUM(B193:B197)</f>
        <v>0</v>
      </c>
      <c r="C198" s="62"/>
      <c r="D198" s="23">
        <f>SUM(D193:D197)</f>
        <v>0</v>
      </c>
      <c r="E198" s="62"/>
      <c r="F198" s="23">
        <f>SUM(F193:F197)</f>
        <v>0</v>
      </c>
      <c r="G198" s="62"/>
      <c r="H198" s="23">
        <f>SUM(H193:H197)</f>
        <v>0</v>
      </c>
      <c r="I198" s="62"/>
      <c r="J198" s="280"/>
    </row>
    <row r="199" spans="1:10" s="4" customFormat="1" ht="36" customHeight="1" x14ac:dyDescent="0.25">
      <c r="A199" s="140" t="s">
        <v>143</v>
      </c>
      <c r="B199" s="16">
        <f>'År 2019'!B200</f>
        <v>0</v>
      </c>
      <c r="C199" s="62"/>
      <c r="D199" s="16">
        <f>'År 2019'!D200</f>
        <v>0</v>
      </c>
      <c r="E199" s="62"/>
      <c r="F199" s="16">
        <f>'År 2019'!F200</f>
        <v>0</v>
      </c>
      <c r="G199" s="62"/>
      <c r="H199" s="16">
        <f>'År 2019'!H200</f>
        <v>0</v>
      </c>
      <c r="I199" s="62"/>
      <c r="J199" s="280"/>
    </row>
    <row r="200" spans="1:10" s="4" customFormat="1" ht="36" customHeight="1" x14ac:dyDescent="0.25">
      <c r="A200" s="140" t="s">
        <v>144</v>
      </c>
      <c r="B200" s="23">
        <f>SUM(B198:B199)</f>
        <v>0</v>
      </c>
      <c r="C200" s="62"/>
      <c r="D200" s="23">
        <f>SUM(D198:D199)</f>
        <v>0</v>
      </c>
      <c r="E200" s="62"/>
      <c r="F200" s="23">
        <f>SUM(F198:F199)</f>
        <v>0</v>
      </c>
      <c r="G200" s="62"/>
      <c r="H200" s="23">
        <f>SUM(H198:H199)</f>
        <v>0</v>
      </c>
      <c r="I200" s="62"/>
      <c r="J200" s="280"/>
    </row>
    <row r="201" spans="1:10" ht="63.6" customHeight="1" x14ac:dyDescent="0.25">
      <c r="A201" s="94" t="s">
        <v>145</v>
      </c>
      <c r="B201" s="272"/>
      <c r="C201" s="62"/>
      <c r="D201" s="272"/>
      <c r="E201" s="62"/>
      <c r="F201" s="272"/>
      <c r="G201" s="62"/>
      <c r="H201" s="272"/>
      <c r="I201" s="62"/>
    </row>
    <row r="202" spans="1:10" ht="35.4" customHeight="1" x14ac:dyDescent="0.25">
      <c r="A202" s="112" t="s">
        <v>146</v>
      </c>
      <c r="B202" s="16"/>
      <c r="C202" s="62"/>
      <c r="D202" s="16"/>
      <c r="E202" s="62"/>
      <c r="F202" s="16"/>
      <c r="G202" s="62"/>
      <c r="H202" s="16"/>
      <c r="I202" s="62"/>
    </row>
    <row r="203" spans="1:10" ht="35.4" customHeight="1" x14ac:dyDescent="0.25">
      <c r="A203" s="112" t="s">
        <v>147</v>
      </c>
      <c r="B203" s="16"/>
      <c r="C203" s="62"/>
      <c r="D203" s="16"/>
      <c r="E203" s="62"/>
      <c r="F203" s="16"/>
      <c r="G203" s="62"/>
      <c r="H203" s="16"/>
      <c r="I203" s="62"/>
    </row>
    <row r="204" spans="1:10" ht="39.6" customHeight="1" x14ac:dyDescent="0.25">
      <c r="A204" s="112" t="s">
        <v>148</v>
      </c>
      <c r="B204" s="16"/>
      <c r="C204" s="62"/>
      <c r="D204" s="16"/>
      <c r="E204" s="62"/>
      <c r="F204" s="16"/>
      <c r="G204" s="62"/>
      <c r="H204" s="16"/>
      <c r="I204" s="62"/>
    </row>
    <row r="205" spans="1:10" ht="39.6" customHeight="1" x14ac:dyDescent="0.25">
      <c r="A205" s="113" t="s">
        <v>149</v>
      </c>
      <c r="B205" s="16"/>
      <c r="C205" s="62"/>
      <c r="D205" s="16"/>
      <c r="E205" s="62"/>
      <c r="F205" s="16"/>
      <c r="G205" s="62"/>
      <c r="H205" s="16"/>
      <c r="I205" s="62"/>
    </row>
    <row r="206" spans="1:10" ht="39.6" customHeight="1" thickBot="1" x14ac:dyDescent="0.3">
      <c r="A206" s="143" t="s">
        <v>141</v>
      </c>
      <c r="B206" s="19"/>
      <c r="C206" s="62"/>
      <c r="D206" s="19"/>
      <c r="E206" s="62"/>
      <c r="F206" s="19"/>
      <c r="G206" s="62"/>
      <c r="H206" s="19"/>
      <c r="I206" s="62"/>
    </row>
    <row r="207" spans="1:10" ht="35.4" customHeight="1" thickTop="1" x14ac:dyDescent="0.25">
      <c r="A207" s="142" t="s">
        <v>150</v>
      </c>
      <c r="B207" s="23">
        <f>SUM(B202:B206)</f>
        <v>0</v>
      </c>
      <c r="C207" s="62"/>
      <c r="D207" s="23">
        <f>SUM(D202:D206)</f>
        <v>0</v>
      </c>
      <c r="E207" s="62"/>
      <c r="F207" s="23">
        <f>SUM(F202:F206)</f>
        <v>0</v>
      </c>
      <c r="G207" s="62"/>
      <c r="H207" s="23">
        <f>SUM(H202:H206)</f>
        <v>0</v>
      </c>
      <c r="I207" s="62"/>
    </row>
    <row r="208" spans="1:10" ht="35.4" customHeight="1" x14ac:dyDescent="0.25">
      <c r="A208" s="140" t="s">
        <v>143</v>
      </c>
      <c r="B208" s="16">
        <f>'År 2019'!B209</f>
        <v>0</v>
      </c>
      <c r="C208" s="62"/>
      <c r="D208" s="16">
        <f>'År 2019'!D209</f>
        <v>0</v>
      </c>
      <c r="E208" s="62"/>
      <c r="F208" s="16">
        <f>'År 2019'!F209</f>
        <v>0</v>
      </c>
      <c r="G208" s="62"/>
      <c r="H208" s="16">
        <f>'År 2019'!H209</f>
        <v>0</v>
      </c>
      <c r="I208" s="62"/>
    </row>
    <row r="209" spans="1:9" ht="35.4" customHeight="1" x14ac:dyDescent="0.25">
      <c r="A209" s="140" t="s">
        <v>151</v>
      </c>
      <c r="B209" s="23">
        <f>SUM(B207:B208)</f>
        <v>0</v>
      </c>
      <c r="C209" s="62"/>
      <c r="D209" s="23">
        <f>SUM(D207:D208)</f>
        <v>0</v>
      </c>
      <c r="E209" s="62"/>
      <c r="F209" s="23">
        <f>SUM(F207:F208)</f>
        <v>0</v>
      </c>
      <c r="G209" s="62"/>
      <c r="H209" s="23">
        <f>SUM(H207:H208)</f>
        <v>0</v>
      </c>
      <c r="I209" s="62"/>
    </row>
    <row r="210" spans="1:9" ht="57.6" customHeight="1" x14ac:dyDescent="0.25">
      <c r="A210" s="95" t="s">
        <v>152</v>
      </c>
      <c r="B210" s="208"/>
      <c r="C210" s="62"/>
      <c r="D210" s="208"/>
      <c r="E210" s="62"/>
      <c r="F210" s="208"/>
      <c r="G210" s="62"/>
      <c r="H210" s="208"/>
      <c r="I210" s="62"/>
    </row>
    <row r="211" spans="1:9" ht="36" customHeight="1" x14ac:dyDescent="0.25">
      <c r="A211" s="112" t="s">
        <v>153</v>
      </c>
      <c r="B211" s="16"/>
      <c r="C211" s="63"/>
      <c r="D211" s="16"/>
      <c r="E211" s="63"/>
      <c r="F211" s="16"/>
      <c r="G211" s="63"/>
      <c r="H211" s="16"/>
      <c r="I211" s="63"/>
    </row>
    <row r="212" spans="1:9" ht="36" customHeight="1" thickBot="1" x14ac:dyDescent="0.3">
      <c r="A212" s="141" t="s">
        <v>154</v>
      </c>
      <c r="B212" s="19"/>
      <c r="C212" s="63"/>
      <c r="D212" s="19"/>
      <c r="E212" s="63"/>
      <c r="F212" s="19"/>
      <c r="G212" s="63"/>
      <c r="H212" s="19"/>
      <c r="I212" s="63"/>
    </row>
    <row r="213" spans="1:9" ht="36" customHeight="1" thickTop="1" x14ac:dyDescent="0.25">
      <c r="A213" s="139" t="s">
        <v>155</v>
      </c>
      <c r="B213" s="23">
        <f>SUM(B211:B212)</f>
        <v>0</v>
      </c>
      <c r="C213" s="63"/>
      <c r="D213" s="23">
        <f>SUM(D211:D212)</f>
        <v>0</v>
      </c>
      <c r="E213" s="63"/>
      <c r="F213" s="23">
        <f>SUM(F211:F212)</f>
        <v>0</v>
      </c>
      <c r="G213" s="63"/>
      <c r="H213" s="23">
        <f>SUM(H211:H212)</f>
        <v>0</v>
      </c>
      <c r="I213" s="63"/>
    </row>
    <row r="214" spans="1:9" ht="33" customHeight="1" x14ac:dyDescent="0.25">
      <c r="A214" s="140" t="s">
        <v>143</v>
      </c>
      <c r="B214" s="16">
        <f>'År 2019'!B215</f>
        <v>0</v>
      </c>
      <c r="C214" s="63"/>
      <c r="D214" s="16">
        <f>'År 2019'!D215</f>
        <v>0</v>
      </c>
      <c r="E214" s="63"/>
      <c r="F214" s="16">
        <f>'År 2019'!F215</f>
        <v>0</v>
      </c>
      <c r="G214" s="63"/>
      <c r="H214" s="16">
        <f>'År 2019'!H215</f>
        <v>0</v>
      </c>
      <c r="I214" s="63"/>
    </row>
    <row r="215" spans="1:9" ht="38.4" customHeight="1" x14ac:dyDescent="0.25">
      <c r="A215" s="140" t="s">
        <v>156</v>
      </c>
      <c r="B215" s="23">
        <f>SUM(B213:B214)</f>
        <v>0</v>
      </c>
      <c r="C215" s="63"/>
      <c r="D215" s="23">
        <f>SUM(D213:D214)</f>
        <v>0</v>
      </c>
      <c r="E215" s="63"/>
      <c r="F215" s="23">
        <f>SUM(F213:F214)</f>
        <v>0</v>
      </c>
      <c r="G215" s="63"/>
      <c r="H215" s="23">
        <f>SUM(H213:H214)</f>
        <v>0</v>
      </c>
      <c r="I215" s="63"/>
    </row>
    <row r="216" spans="1:9" ht="53.4" customHeight="1" x14ac:dyDescent="0.25">
      <c r="A216" s="115" t="s">
        <v>157</v>
      </c>
      <c r="B216"/>
      <c r="C216" s="285"/>
      <c r="D216" s="286"/>
      <c r="E216" s="285"/>
      <c r="F216" s="286"/>
      <c r="G216" s="285"/>
      <c r="H216" s="286"/>
      <c r="I216" s="285"/>
    </row>
    <row r="217" spans="1:9" ht="39" customHeight="1" x14ac:dyDescent="0.25">
      <c r="A217" s="145" t="s">
        <v>158</v>
      </c>
      <c r="B217" s="59">
        <f>B179</f>
        <v>0</v>
      </c>
      <c r="C217" s="261"/>
      <c r="D217" s="59">
        <f>D179</f>
        <v>0</v>
      </c>
      <c r="E217" s="49"/>
      <c r="F217" s="59">
        <f>F179</f>
        <v>0</v>
      </c>
      <c r="G217" s="64"/>
      <c r="H217" s="59">
        <f>H179</f>
        <v>0</v>
      </c>
      <c r="I217" s="64"/>
    </row>
    <row r="218" spans="1:9" ht="39" customHeight="1" x14ac:dyDescent="0.25">
      <c r="A218" s="145" t="s">
        <v>159</v>
      </c>
      <c r="B218" s="59">
        <f>B180</f>
        <v>0</v>
      </c>
      <c r="C218" s="261"/>
      <c r="D218" s="59">
        <f>D180</f>
        <v>0</v>
      </c>
      <c r="E218" s="49"/>
      <c r="F218" s="59">
        <f>F180</f>
        <v>0</v>
      </c>
      <c r="G218" s="64"/>
      <c r="H218" s="59">
        <f>H180</f>
        <v>0</v>
      </c>
      <c r="I218" s="64"/>
    </row>
    <row r="219" spans="1:9" ht="39" customHeight="1" x14ac:dyDescent="0.25">
      <c r="A219" s="145" t="s">
        <v>160</v>
      </c>
      <c r="B219" s="59">
        <f>B182+B183+B184+B185</f>
        <v>0</v>
      </c>
      <c r="C219" s="261"/>
      <c r="D219" s="59">
        <f>D182+D183+D184+D185</f>
        <v>0</v>
      </c>
      <c r="E219" s="49"/>
      <c r="F219" s="59">
        <f>F182+F183+F184+F185</f>
        <v>0</v>
      </c>
      <c r="G219" s="64"/>
      <c r="H219" s="59">
        <f>H182+H183+H184+H185</f>
        <v>0</v>
      </c>
      <c r="I219" s="64"/>
    </row>
    <row r="220" spans="1:9" ht="39" customHeight="1" x14ac:dyDescent="0.25">
      <c r="A220" s="146" t="s">
        <v>130</v>
      </c>
      <c r="B220" s="59">
        <f>B186</f>
        <v>0</v>
      </c>
      <c r="C220" s="261"/>
      <c r="D220" s="59">
        <f>D186</f>
        <v>0</v>
      </c>
      <c r="E220" s="49"/>
      <c r="F220" s="59">
        <f>F186</f>
        <v>0</v>
      </c>
      <c r="G220" s="64"/>
      <c r="H220" s="59">
        <f>H186</f>
        <v>0</v>
      </c>
      <c r="I220" s="64"/>
    </row>
    <row r="221" spans="1:9" ht="39" customHeight="1" x14ac:dyDescent="0.25">
      <c r="A221" s="147" t="s">
        <v>144</v>
      </c>
      <c r="B221" s="59">
        <f>B200</f>
        <v>0</v>
      </c>
      <c r="C221" s="261"/>
      <c r="D221" s="59">
        <f>D200</f>
        <v>0</v>
      </c>
      <c r="E221" s="49"/>
      <c r="F221" s="59">
        <f>F200</f>
        <v>0</v>
      </c>
      <c r="G221" s="64"/>
      <c r="H221" s="59">
        <f>H200</f>
        <v>0</v>
      </c>
      <c r="I221" s="64"/>
    </row>
    <row r="222" spans="1:9" ht="39" customHeight="1" x14ac:dyDescent="0.25">
      <c r="A222" s="145" t="s">
        <v>151</v>
      </c>
      <c r="B222" s="59">
        <f>B209</f>
        <v>0</v>
      </c>
      <c r="C222" s="261"/>
      <c r="D222" s="59">
        <f>D209</f>
        <v>0</v>
      </c>
      <c r="E222" s="49"/>
      <c r="F222" s="59">
        <f>F209</f>
        <v>0</v>
      </c>
      <c r="G222" s="64"/>
      <c r="H222" s="59">
        <f>H209</f>
        <v>0</v>
      </c>
      <c r="I222" s="64"/>
    </row>
    <row r="223" spans="1:9" ht="39" customHeight="1" thickBot="1" x14ac:dyDescent="0.3">
      <c r="A223" s="148" t="s">
        <v>161</v>
      </c>
      <c r="B223" s="60">
        <f>B215</f>
        <v>0</v>
      </c>
      <c r="C223"/>
      <c r="D223" s="60">
        <f>D215</f>
        <v>0</v>
      </c>
      <c r="E223" s="49"/>
      <c r="F223" s="60">
        <f>F215</f>
        <v>0</v>
      </c>
      <c r="G223" s="64"/>
      <c r="H223" s="60">
        <f>H215</f>
        <v>0</v>
      </c>
      <c r="I223" s="64"/>
    </row>
    <row r="224" spans="1:9" ht="46.2" customHeight="1" thickTop="1" x14ac:dyDescent="0.25">
      <c r="A224" s="284" t="s">
        <v>450</v>
      </c>
      <c r="B224" s="157">
        <f>SUM(B217:B223)</f>
        <v>0</v>
      </c>
      <c r="C224" s="68"/>
      <c r="D224" s="157">
        <f>SUM(D217:D223)</f>
        <v>0</v>
      </c>
      <c r="E224" s="49"/>
      <c r="F224" s="157">
        <f>SUM(F217:F223)</f>
        <v>0</v>
      </c>
      <c r="G224" s="64"/>
      <c r="H224" s="157">
        <f>SUM(H217:H223)</f>
        <v>0</v>
      </c>
      <c r="I224" s="64"/>
    </row>
    <row r="225" spans="1:17" ht="92.4" customHeight="1" x14ac:dyDescent="0.25">
      <c r="A225" s="283" t="s">
        <v>451</v>
      </c>
      <c r="B225"/>
      <c r="C225"/>
      <c r="D225"/>
      <c r="E225"/>
      <c r="F225"/>
      <c r="G225"/>
      <c r="H225"/>
      <c r="I225" s="64"/>
    </row>
    <row r="226" spans="1:17" ht="32.4" customHeight="1" x14ac:dyDescent="0.25">
      <c r="A226" s="149" t="s">
        <v>163</v>
      </c>
      <c r="B226" s="201"/>
      <c r="C226" s="261"/>
      <c r="D226" s="49"/>
      <c r="E226" s="49"/>
      <c r="F226" s="44"/>
      <c r="G226" s="64"/>
      <c r="I226" s="64"/>
    </row>
    <row r="227" spans="1:17" ht="32.4" customHeight="1" x14ac:dyDescent="0.25">
      <c r="A227" s="150" t="s">
        <v>164</v>
      </c>
      <c r="B227" s="201"/>
      <c r="C227" s="261"/>
      <c r="D227" s="49"/>
      <c r="E227" s="49"/>
      <c r="F227" s="44"/>
      <c r="G227" s="64"/>
      <c r="I227" s="64"/>
    </row>
    <row r="228" spans="1:17" ht="32.4" customHeight="1" x14ac:dyDescent="0.25">
      <c r="A228" s="149" t="s">
        <v>165</v>
      </c>
      <c r="B228" s="201"/>
      <c r="C228" s="262"/>
      <c r="D228" s="49"/>
      <c r="E228" s="49"/>
      <c r="F228" s="44"/>
      <c r="G228" s="64"/>
      <c r="I228" s="64"/>
    </row>
    <row r="229" spans="1:17" s="1" customFormat="1" ht="43.2" customHeight="1" thickBot="1" x14ac:dyDescent="0.3">
      <c r="A229" s="151" t="s">
        <v>166</v>
      </c>
      <c r="B229" s="202">
        <f>B226-(SUM(B227:B228))</f>
        <v>0</v>
      </c>
      <c r="C229" s="153"/>
      <c r="D229" s="65"/>
      <c r="E229" s="65"/>
      <c r="F229" s="44"/>
      <c r="G229" s="66"/>
      <c r="H229" s="44"/>
      <c r="I229" s="66"/>
      <c r="J229" s="280"/>
      <c r="K229" s="3"/>
      <c r="L229" s="3"/>
      <c r="M229" s="3"/>
      <c r="N229" s="3"/>
      <c r="O229" s="3"/>
      <c r="P229" s="3"/>
      <c r="Q229" s="3"/>
    </row>
    <row r="230" spans="1:17" s="1" customFormat="1" ht="45.6" customHeight="1" thickTop="1" thickBot="1" x14ac:dyDescent="0.3">
      <c r="A230" s="152" t="s">
        <v>167</v>
      </c>
      <c r="B230" s="161">
        <f>ROUNDDOWN(B224-B229,2)</f>
        <v>0</v>
      </c>
      <c r="C230" s="162" t="str">
        <f>IF((B230)=0,"",IF((B230)&lt;&gt;0,"Kontrollera siffrorna!"))</f>
        <v/>
      </c>
      <c r="D230" s="65"/>
      <c r="E230"/>
      <c r="F230" s="44"/>
      <c r="G230" s="66"/>
      <c r="H230" s="44"/>
      <c r="I230" s="66"/>
      <c r="J230" s="280"/>
      <c r="K230" s="3"/>
      <c r="L230" s="3"/>
      <c r="M230" s="3"/>
      <c r="N230" s="3"/>
      <c r="O230" s="3"/>
      <c r="P230" s="3"/>
      <c r="Q230" s="3"/>
    </row>
    <row r="231" spans="1:17" s="1" customFormat="1" ht="30.6" customHeight="1" thickTop="1" x14ac:dyDescent="0.25">
      <c r="A231" s="149" t="s">
        <v>168</v>
      </c>
      <c r="B231" s="201">
        <f>'År 2019'!B226</f>
        <v>0</v>
      </c>
      <c r="C231" s="261"/>
      <c r="D231" s="49"/>
      <c r="E231" s="49"/>
      <c r="F231" s="44"/>
      <c r="G231" s="64"/>
      <c r="H231" s="44"/>
      <c r="I231" s="64"/>
      <c r="J231" s="280"/>
      <c r="K231" s="3"/>
      <c r="L231" s="3"/>
      <c r="M231" s="3"/>
      <c r="N231" s="3"/>
      <c r="O231" s="3"/>
      <c r="P231" s="3"/>
      <c r="Q231" s="3"/>
    </row>
    <row r="232" spans="1:17" s="1" customFormat="1" ht="30.6" customHeight="1" x14ac:dyDescent="0.25">
      <c r="A232" s="149" t="s">
        <v>169</v>
      </c>
      <c r="B232" s="201">
        <f>'År 2019'!B227</f>
        <v>0</v>
      </c>
      <c r="C232" s="261"/>
      <c r="D232" s="49"/>
      <c r="E232" s="49"/>
      <c r="F232" s="44"/>
      <c r="G232" s="64"/>
      <c r="H232" s="44"/>
      <c r="I232" s="64"/>
      <c r="J232" s="280"/>
      <c r="K232" s="3"/>
      <c r="L232" s="3"/>
      <c r="M232" s="3"/>
      <c r="N232" s="3"/>
      <c r="O232" s="3"/>
      <c r="P232" s="3"/>
      <c r="Q232" s="3"/>
    </row>
    <row r="233" spans="1:17" s="1" customFormat="1" ht="30.6" customHeight="1" x14ac:dyDescent="0.25">
      <c r="A233" s="149" t="s">
        <v>170</v>
      </c>
      <c r="B233" s="201">
        <f>'År 2019'!B228</f>
        <v>0</v>
      </c>
      <c r="C233" s="261"/>
      <c r="D233" s="49"/>
      <c r="E233" s="49"/>
      <c r="F233" s="44"/>
      <c r="G233" s="64"/>
      <c r="H233" s="44"/>
      <c r="I233" s="64"/>
      <c r="J233" s="280"/>
      <c r="K233" s="3"/>
      <c r="L233" s="3"/>
      <c r="M233" s="3"/>
      <c r="N233" s="3"/>
      <c r="O233" s="3"/>
      <c r="P233" s="3"/>
      <c r="Q233" s="3"/>
    </row>
    <row r="234" spans="1:17" s="1" customFormat="1" ht="45" customHeight="1" x14ac:dyDescent="0.25">
      <c r="A234" s="163" t="s">
        <v>171</v>
      </c>
      <c r="B234" s="203">
        <f>B231-(SUM(B232:B233))</f>
        <v>0</v>
      </c>
      <c r="C234"/>
      <c r="D234" s="49"/>
      <c r="E234" s="49"/>
      <c r="F234" s="44"/>
      <c r="G234" s="64"/>
      <c r="H234" s="44"/>
      <c r="I234" s="64"/>
      <c r="J234" s="280"/>
      <c r="K234" s="3"/>
      <c r="L234" s="3"/>
      <c r="M234" s="3"/>
      <c r="N234" s="3"/>
      <c r="O234" s="3"/>
      <c r="P234" s="3"/>
      <c r="Q234" s="3"/>
    </row>
    <row r="235" spans="1:17" s="1" customFormat="1" ht="65.400000000000006" customHeight="1" x14ac:dyDescent="0.25">
      <c r="A235" s="116" t="s">
        <v>172</v>
      </c>
      <c r="B235" s="14"/>
      <c r="C235" s="44"/>
      <c r="D235" s="44"/>
      <c r="E235" s="44"/>
      <c r="F235" s="44"/>
      <c r="G235" s="44"/>
      <c r="H235" s="44"/>
      <c r="I235" s="44"/>
      <c r="J235" s="280"/>
      <c r="K235" s="3"/>
      <c r="L235" s="3"/>
      <c r="M235" s="3"/>
      <c r="N235" s="3"/>
      <c r="O235" s="3"/>
      <c r="P235" s="3"/>
      <c r="Q235" s="3"/>
    </row>
    <row r="236" spans="1:17" s="1" customFormat="1" ht="25.05" customHeight="1" x14ac:dyDescent="0.25">
      <c r="A236" s="117" t="s">
        <v>173</v>
      </c>
      <c r="B236" s="71"/>
      <c r="C236" s="67"/>
      <c r="D236" s="273"/>
      <c r="E236" s="44"/>
      <c r="F236" s="273"/>
      <c r="G236" s="44"/>
      <c r="H236" s="273"/>
      <c r="I236" s="44"/>
      <c r="J236" s="280"/>
      <c r="K236" s="3"/>
      <c r="L236" s="3"/>
      <c r="M236" s="3"/>
      <c r="N236" s="3"/>
      <c r="O236" s="3"/>
      <c r="P236" s="3"/>
      <c r="Q236" s="3"/>
    </row>
    <row r="237" spans="1:17" s="1" customFormat="1" ht="25.05" customHeight="1" x14ac:dyDescent="0.25">
      <c r="A237" s="96" t="s">
        <v>174</v>
      </c>
      <c r="B237" s="72"/>
      <c r="C237" s="67"/>
      <c r="D237" s="209"/>
      <c r="E237" s="44"/>
      <c r="F237" s="209"/>
      <c r="G237" s="44"/>
      <c r="H237" s="209"/>
      <c r="I237" s="44"/>
      <c r="J237" s="280"/>
      <c r="K237" s="3"/>
      <c r="L237" s="3"/>
      <c r="M237" s="3"/>
      <c r="N237" s="3"/>
      <c r="O237" s="3"/>
      <c r="P237" s="3"/>
      <c r="Q237" s="3"/>
    </row>
    <row r="238" spans="1:17" s="1" customFormat="1" ht="25.05" customHeight="1" x14ac:dyDescent="0.25">
      <c r="A238" s="97" t="s">
        <v>175</v>
      </c>
      <c r="B238" s="72"/>
      <c r="C238" s="67"/>
      <c r="D238" s="209"/>
      <c r="E238" s="44"/>
      <c r="F238" s="209"/>
      <c r="G238" s="44"/>
      <c r="H238" s="209"/>
      <c r="I238" s="44"/>
      <c r="J238" s="280"/>
      <c r="K238" s="3"/>
      <c r="L238" s="3"/>
      <c r="M238" s="3"/>
      <c r="N238" s="3"/>
      <c r="O238" s="3"/>
      <c r="P238" s="3"/>
      <c r="Q238" s="3"/>
    </row>
    <row r="239" spans="1:17" s="1" customFormat="1" ht="25.05" customHeight="1" x14ac:dyDescent="0.25">
      <c r="A239" s="96" t="s">
        <v>176</v>
      </c>
      <c r="B239" s="72"/>
      <c r="C239" s="67"/>
      <c r="D239" s="209"/>
      <c r="E239" s="44"/>
      <c r="F239" s="209"/>
      <c r="G239" s="44"/>
      <c r="H239" s="209"/>
      <c r="I239" s="44"/>
      <c r="J239" s="280"/>
      <c r="K239" s="3"/>
      <c r="L239" s="3"/>
      <c r="M239" s="3"/>
      <c r="N239" s="3"/>
      <c r="O239" s="3"/>
      <c r="P239" s="3"/>
      <c r="Q239" s="3"/>
    </row>
    <row r="240" spans="1:17" s="1" customFormat="1" ht="25.05" customHeight="1" x14ac:dyDescent="0.25">
      <c r="A240" s="96" t="s">
        <v>177</v>
      </c>
      <c r="B240" s="72"/>
      <c r="C240" s="67"/>
      <c r="D240" s="209"/>
      <c r="E240" s="44"/>
      <c r="F240" s="209"/>
      <c r="G240" s="44"/>
      <c r="H240" s="209"/>
      <c r="I240" s="44"/>
      <c r="J240" s="280"/>
      <c r="K240" s="3"/>
      <c r="L240" s="3"/>
      <c r="M240" s="3"/>
      <c r="N240" s="3"/>
      <c r="O240" s="3"/>
      <c r="P240" s="3"/>
      <c r="Q240" s="3"/>
    </row>
    <row r="241" spans="1:17" s="1" customFormat="1" ht="25.05" customHeight="1" x14ac:dyDescent="0.25">
      <c r="A241" s="118" t="s">
        <v>178</v>
      </c>
      <c r="B241" s="73"/>
      <c r="C241" s="44"/>
      <c r="D241" s="183"/>
      <c r="E241" s="68"/>
      <c r="F241" s="183"/>
      <c r="G241" s="44"/>
      <c r="H241" s="183"/>
      <c r="I241" s="44"/>
      <c r="J241" s="280"/>
      <c r="K241" s="3"/>
      <c r="L241" s="3"/>
      <c r="M241" s="3"/>
      <c r="N241" s="3"/>
      <c r="O241" s="3"/>
      <c r="P241" s="3"/>
      <c r="Q241" s="3"/>
    </row>
    <row r="242" spans="1:17" s="1" customFormat="1" ht="25.05" customHeight="1" x14ac:dyDescent="0.25">
      <c r="A242" s="98" t="s">
        <v>179</v>
      </c>
      <c r="B242" s="74">
        <f>SUM(B237:B241)</f>
        <v>0</v>
      </c>
      <c r="C242" s="44"/>
      <c r="D242" s="210">
        <f>SUM(D237:D241)</f>
        <v>0</v>
      </c>
      <c r="E242" s="58"/>
      <c r="F242" s="210">
        <f>SUM(F237:F241)</f>
        <v>0</v>
      </c>
      <c r="G242" s="44"/>
      <c r="H242" s="210">
        <f>SUM(H237:H241)</f>
        <v>0</v>
      </c>
      <c r="I242" s="44"/>
      <c r="J242" s="280"/>
      <c r="K242" s="3"/>
      <c r="L242" s="3"/>
      <c r="M242" s="3"/>
      <c r="N242" s="3"/>
      <c r="O242" s="3"/>
      <c r="P242" s="3"/>
      <c r="Q242" s="3"/>
    </row>
    <row r="243" spans="1:17" s="58" customFormat="1" ht="25.05" customHeight="1" x14ac:dyDescent="0.25">
      <c r="A243" s="97" t="s">
        <v>180</v>
      </c>
      <c r="B243" s="75">
        <f>B25+B46+B63+B64+B65+B89+B107+B108+B123+B124+B139+B140+B154+B155+B156+B193+B202</f>
        <v>0</v>
      </c>
      <c r="C243" s="44"/>
      <c r="D243" s="211">
        <f>D25+D46+D63+D64+D65+D89+D107+D108+D123+D124+D139+D140+D154+D155+D156+D193+D202</f>
        <v>0</v>
      </c>
      <c r="F243" s="211">
        <f>F25+F46+F63+F64+F65+F89+F107+F108+F123+F124+F139+F140+F154+F155+F156+F193+F202</f>
        <v>0</v>
      </c>
      <c r="G243" s="44"/>
      <c r="H243" s="211">
        <f>H25+H46+H63+H64+H65+H89+H107+H108+H123+H124+H139+H140+H154+H155+H156+H193+H202</f>
        <v>0</v>
      </c>
      <c r="I243" s="44"/>
      <c r="J243" s="280"/>
      <c r="K243" s="3"/>
      <c r="L243" s="3"/>
      <c r="M243" s="3"/>
      <c r="N243" s="3"/>
      <c r="O243" s="3"/>
      <c r="P243" s="3"/>
      <c r="Q243" s="3"/>
    </row>
    <row r="244" spans="1:17" s="58" customFormat="1" ht="25.05" customHeight="1" x14ac:dyDescent="0.25">
      <c r="A244" s="97" t="s">
        <v>181</v>
      </c>
      <c r="B244" s="76">
        <f>-(B44+B51-B66+B87+B94+B112+B114-B194-B203-B83-B41-B43-B85+B52+B95)</f>
        <v>0</v>
      </c>
      <c r="C244" s="44"/>
      <c r="D244" s="211">
        <f>-(D44+D51-D66+D87+D94+D112+D114-D194-D203-D83-D41-D43-D85+D52+D95)</f>
        <v>0</v>
      </c>
      <c r="E244" s="44"/>
      <c r="F244" s="211">
        <f>-(F44+F51-F66+F87+F94+F112+F114-F194-F203-F83-F41-F43-F85+F52+F95)</f>
        <v>0</v>
      </c>
      <c r="G244" s="44"/>
      <c r="H244" s="211">
        <f>-(H44+H51-H66+H87+H94+H112+H114-H194-H203-H83-H41-H43-H85+H52+H95)</f>
        <v>0</v>
      </c>
      <c r="I244" s="44"/>
      <c r="J244" s="280"/>
      <c r="K244" s="3"/>
      <c r="L244" s="3"/>
      <c r="M244" s="3"/>
      <c r="N244" s="3"/>
      <c r="O244" s="3"/>
      <c r="P244" s="3"/>
      <c r="Q244" s="3"/>
    </row>
    <row r="245" spans="1:17" s="58" customFormat="1" ht="25.05" customHeight="1" x14ac:dyDescent="0.25">
      <c r="A245" s="96" t="s">
        <v>176</v>
      </c>
      <c r="B245" s="75">
        <f>B239</f>
        <v>0</v>
      </c>
      <c r="C245" s="44"/>
      <c r="D245" s="211">
        <f>D239</f>
        <v>0</v>
      </c>
      <c r="E245" s="44"/>
      <c r="F245" s="211">
        <f>F239</f>
        <v>0</v>
      </c>
      <c r="G245" s="44"/>
      <c r="H245" s="211">
        <f>H239</f>
        <v>0</v>
      </c>
      <c r="I245" s="44"/>
      <c r="J245" s="280"/>
      <c r="K245" s="3"/>
      <c r="L245" s="3"/>
      <c r="M245" s="3"/>
      <c r="N245" s="3"/>
      <c r="O245" s="3"/>
      <c r="P245" s="3"/>
      <c r="Q245" s="3"/>
    </row>
    <row r="246" spans="1:17" s="58" customFormat="1" ht="25.05" customHeight="1" x14ac:dyDescent="0.25">
      <c r="A246" s="96" t="s">
        <v>177</v>
      </c>
      <c r="B246" s="75">
        <f>B240</f>
        <v>0</v>
      </c>
      <c r="C246" s="44"/>
      <c r="D246" s="211">
        <f>D240</f>
        <v>0</v>
      </c>
      <c r="E246" s="44"/>
      <c r="F246" s="211">
        <f>F240</f>
        <v>0</v>
      </c>
      <c r="G246" s="44"/>
      <c r="H246" s="211">
        <f>H240</f>
        <v>0</v>
      </c>
      <c r="I246" s="44"/>
      <c r="J246" s="280"/>
      <c r="K246" s="3"/>
      <c r="L246" s="3"/>
      <c r="M246" s="3"/>
      <c r="N246" s="3"/>
      <c r="O246" s="3"/>
      <c r="P246" s="3"/>
      <c r="Q246" s="3"/>
    </row>
    <row r="247" spans="1:17" s="58" customFormat="1" ht="25.05" customHeight="1" x14ac:dyDescent="0.25">
      <c r="A247" s="118" t="s">
        <v>178</v>
      </c>
      <c r="B247" s="82">
        <f>-(B43+B85)</f>
        <v>0</v>
      </c>
      <c r="C247" s="44"/>
      <c r="D247" s="218">
        <f>-(D43+D85)</f>
        <v>0</v>
      </c>
      <c r="E247" s="44"/>
      <c r="F247" s="218">
        <f>-(F43+F85)</f>
        <v>0</v>
      </c>
      <c r="G247" s="44"/>
      <c r="H247" s="218">
        <f>-(H43+H85)</f>
        <v>0</v>
      </c>
      <c r="I247" s="44"/>
      <c r="J247" s="280"/>
      <c r="K247" s="3"/>
      <c r="L247" s="3"/>
      <c r="M247" s="3"/>
      <c r="N247" s="3"/>
      <c r="O247" s="3"/>
      <c r="P247" s="3"/>
      <c r="Q247" s="3"/>
    </row>
    <row r="248" spans="1:17" s="58" customFormat="1" ht="25.05" customHeight="1" x14ac:dyDescent="0.25">
      <c r="A248" s="98" t="s">
        <v>182</v>
      </c>
      <c r="B248" s="74">
        <f>SUM(B243:B247)</f>
        <v>0</v>
      </c>
      <c r="C248" s="44"/>
      <c r="D248" s="210">
        <f>SUM(D243:D247)</f>
        <v>0</v>
      </c>
      <c r="E248" s="44"/>
      <c r="F248" s="210">
        <f>SUM(F243:F247)</f>
        <v>0</v>
      </c>
      <c r="G248" s="44"/>
      <c r="H248" s="210">
        <f>SUM(H243:H247)</f>
        <v>0</v>
      </c>
      <c r="I248" s="44"/>
      <c r="J248" s="280"/>
      <c r="K248" s="3"/>
      <c r="L248" s="3"/>
      <c r="M248" s="3"/>
      <c r="N248" s="3"/>
      <c r="O248" s="3"/>
      <c r="P248" s="3"/>
      <c r="Q248" s="3"/>
    </row>
    <row r="249" spans="1:17" s="58" customFormat="1" ht="25.05" customHeight="1" x14ac:dyDescent="0.25">
      <c r="A249" s="97" t="s">
        <v>183</v>
      </c>
      <c r="B249" s="78">
        <f>ROUNDDOWN(B242-B248,2)</f>
        <v>0</v>
      </c>
      <c r="C249" s="204" t="str">
        <f>IF((B249)=0,"",IF((B249)&lt;&gt;0,"Kontrollera siffrorna!"))</f>
        <v/>
      </c>
      <c r="D249" s="218">
        <f>ROUNDDOWN(D242-D248,2)</f>
        <v>0</v>
      </c>
      <c r="E249" s="44"/>
      <c r="F249" s="218">
        <f>ROUNDDOWN(F242-F248,2)</f>
        <v>0</v>
      </c>
      <c r="G249" s="44"/>
      <c r="H249" s="218">
        <f>ROUNDDOWN(H242-H248,2)</f>
        <v>0</v>
      </c>
      <c r="I249" s="44"/>
      <c r="J249" s="280"/>
      <c r="K249" s="3"/>
      <c r="L249" s="3"/>
      <c r="M249" s="3"/>
      <c r="N249" s="3"/>
      <c r="O249" s="3"/>
      <c r="P249" s="3"/>
      <c r="Q249" s="3"/>
    </row>
    <row r="250" spans="1:17" s="58" customFormat="1" ht="30.6" customHeight="1" x14ac:dyDescent="0.25">
      <c r="A250" s="117" t="s">
        <v>184</v>
      </c>
      <c r="B250" s="71"/>
      <c r="C250" s="44"/>
      <c r="D250" s="273"/>
      <c r="E250" s="44"/>
      <c r="F250" s="273"/>
      <c r="G250" s="44"/>
      <c r="H250" s="273"/>
      <c r="I250" s="44"/>
      <c r="J250" s="280"/>
      <c r="K250" s="3"/>
      <c r="L250" s="3"/>
      <c r="M250" s="3"/>
      <c r="N250" s="3"/>
      <c r="O250" s="3"/>
      <c r="P250" s="3"/>
      <c r="Q250" s="3"/>
    </row>
    <row r="251" spans="1:17" s="58" customFormat="1" ht="25.05" customHeight="1" x14ac:dyDescent="0.25">
      <c r="A251" s="96" t="s">
        <v>185</v>
      </c>
      <c r="B251" s="72"/>
      <c r="C251" s="44"/>
      <c r="D251" s="209"/>
      <c r="E251" s="44"/>
      <c r="F251" s="209"/>
      <c r="G251" s="44"/>
      <c r="H251" s="209"/>
      <c r="I251" s="44"/>
      <c r="J251" s="280"/>
      <c r="K251" s="3"/>
      <c r="L251" s="3"/>
      <c r="M251" s="3"/>
      <c r="N251" s="3"/>
      <c r="O251" s="3"/>
      <c r="P251" s="3"/>
      <c r="Q251" s="3"/>
    </row>
    <row r="252" spans="1:17" s="58" customFormat="1" ht="25.05" customHeight="1" x14ac:dyDescent="0.25">
      <c r="A252" s="97" t="s">
        <v>186</v>
      </c>
      <c r="B252" s="77">
        <f>-B239</f>
        <v>0</v>
      </c>
      <c r="C252" s="44"/>
      <c r="D252" s="212">
        <f>-D239</f>
        <v>0</v>
      </c>
      <c r="E252" s="44"/>
      <c r="F252" s="212">
        <f>-F239</f>
        <v>0</v>
      </c>
      <c r="G252" s="44"/>
      <c r="H252" s="212">
        <f>-H239</f>
        <v>0</v>
      </c>
      <c r="I252" s="44"/>
      <c r="J252" s="280"/>
      <c r="K252" s="3"/>
      <c r="L252" s="3"/>
      <c r="M252" s="3"/>
      <c r="N252" s="3"/>
      <c r="O252" s="3"/>
      <c r="P252" s="3"/>
      <c r="Q252" s="3"/>
    </row>
    <row r="253" spans="1:17" s="58" customFormat="1" ht="25.05" customHeight="1" x14ac:dyDescent="0.25">
      <c r="A253" s="97" t="s">
        <v>187</v>
      </c>
      <c r="B253" s="78">
        <f>SUM(B251:B252)</f>
        <v>0</v>
      </c>
      <c r="C253" s="44"/>
      <c r="D253" s="213">
        <f>SUM(D251:D252)</f>
        <v>0</v>
      </c>
      <c r="E253" s="44"/>
      <c r="F253" s="213">
        <f>SUM(F251:F252)</f>
        <v>0</v>
      </c>
      <c r="G253" s="44"/>
      <c r="H253" s="213">
        <f>SUM(H251:H252)</f>
        <v>0</v>
      </c>
      <c r="I253" s="44"/>
      <c r="J253" s="280"/>
      <c r="K253" s="3"/>
      <c r="L253" s="3"/>
      <c r="M253" s="3"/>
      <c r="N253" s="3"/>
      <c r="O253" s="3"/>
      <c r="P253" s="3"/>
      <c r="Q253" s="3"/>
    </row>
    <row r="254" spans="1:17" s="58" customFormat="1" ht="25.05" customHeight="1" x14ac:dyDescent="0.25">
      <c r="A254" s="96" t="s">
        <v>188</v>
      </c>
      <c r="B254" s="79">
        <f>'År 2019'!B251</f>
        <v>0</v>
      </c>
      <c r="C254" s="44"/>
      <c r="D254" s="214">
        <f>'År 2019'!D251</f>
        <v>0</v>
      </c>
      <c r="E254" s="44"/>
      <c r="F254" s="214">
        <f>'År 2019'!F251</f>
        <v>0</v>
      </c>
      <c r="G254" s="44"/>
      <c r="H254" s="214">
        <f>'År 2019'!H251</f>
        <v>0</v>
      </c>
      <c r="I254" s="44"/>
      <c r="J254" s="280"/>
      <c r="K254" s="3"/>
      <c r="L254" s="3"/>
      <c r="M254" s="3"/>
      <c r="N254" s="3"/>
      <c r="O254" s="3"/>
      <c r="P254" s="3"/>
      <c r="Q254" s="3"/>
    </row>
    <row r="255" spans="1:17" s="58" customFormat="1" ht="25.05" customHeight="1" x14ac:dyDescent="0.25">
      <c r="A255" s="98" t="s">
        <v>189</v>
      </c>
      <c r="B255" s="74">
        <f>B253-B254</f>
        <v>0</v>
      </c>
      <c r="C255" s="44"/>
      <c r="D255" s="210">
        <f>D253-D254</f>
        <v>0</v>
      </c>
      <c r="E255" s="44"/>
      <c r="F255" s="210">
        <f>F253-F254</f>
        <v>0</v>
      </c>
      <c r="G255" s="44"/>
      <c r="H255" s="210">
        <f>H253-H254</f>
        <v>0</v>
      </c>
      <c r="I255" s="44"/>
      <c r="J255" s="280"/>
      <c r="K255" s="3"/>
      <c r="L255" s="3"/>
      <c r="M255" s="3"/>
      <c r="N255" s="3"/>
      <c r="O255" s="3"/>
      <c r="P255" s="3"/>
      <c r="Q255" s="3"/>
    </row>
    <row r="256" spans="1:17" s="58" customFormat="1" ht="33" customHeight="1" x14ac:dyDescent="0.25">
      <c r="A256" s="97" t="s">
        <v>190</v>
      </c>
      <c r="B256" s="75">
        <f>B41+B83+B113-B170-B174</f>
        <v>0</v>
      </c>
      <c r="C256" s="44"/>
      <c r="D256" s="211">
        <f>D41+D83+D113-D170-D174</f>
        <v>0</v>
      </c>
      <c r="E256" s="44"/>
      <c r="F256" s="211">
        <f>F41+F83+F113-F170-F174</f>
        <v>0</v>
      </c>
      <c r="G256" s="44"/>
      <c r="H256" s="211">
        <f>H41+H83+H113-H170-H174</f>
        <v>0</v>
      </c>
      <c r="I256" s="44"/>
      <c r="J256" s="280"/>
      <c r="K256" s="3"/>
      <c r="L256" s="3"/>
      <c r="M256" s="3"/>
      <c r="N256" s="3"/>
      <c r="O256" s="3"/>
      <c r="P256" s="3"/>
      <c r="Q256" s="3"/>
    </row>
    <row r="257" spans="1:17" s="58" customFormat="1" ht="33" customHeight="1" x14ac:dyDescent="0.25">
      <c r="A257" s="97" t="s">
        <v>191</v>
      </c>
      <c r="B257" s="75">
        <f>B196</f>
        <v>0</v>
      </c>
      <c r="C257" s="44"/>
      <c r="D257" s="211">
        <f>D196</f>
        <v>0</v>
      </c>
      <c r="E257" s="44"/>
      <c r="F257" s="211">
        <f>F196</f>
        <v>0</v>
      </c>
      <c r="G257" s="44"/>
      <c r="H257" s="211">
        <f>H196</f>
        <v>0</v>
      </c>
      <c r="I257" s="44"/>
      <c r="J257" s="280"/>
      <c r="K257" s="3"/>
      <c r="L257" s="3"/>
      <c r="M257" s="3"/>
      <c r="N257" s="3"/>
      <c r="O257" s="3"/>
      <c r="P257" s="3"/>
      <c r="Q257" s="3"/>
    </row>
    <row r="258" spans="1:17" s="58" customFormat="1" ht="33" customHeight="1" x14ac:dyDescent="0.25">
      <c r="A258" s="97" t="s">
        <v>192</v>
      </c>
      <c r="B258" s="75">
        <f>B205</f>
        <v>0</v>
      </c>
      <c r="C258" s="44"/>
      <c r="D258" s="211">
        <f>D205</f>
        <v>0</v>
      </c>
      <c r="E258" s="44"/>
      <c r="F258" s="211">
        <f>F205</f>
        <v>0</v>
      </c>
      <c r="G258" s="44"/>
      <c r="H258" s="211">
        <f>H205</f>
        <v>0</v>
      </c>
      <c r="I258" s="44"/>
      <c r="J258" s="280"/>
      <c r="K258" s="3"/>
      <c r="L258" s="3"/>
      <c r="M258" s="3"/>
      <c r="N258" s="3"/>
      <c r="O258" s="3"/>
      <c r="P258" s="3"/>
      <c r="Q258" s="3"/>
    </row>
    <row r="259" spans="1:17" s="58" customFormat="1" ht="33" customHeight="1" x14ac:dyDescent="0.25">
      <c r="A259" s="97" t="s">
        <v>187</v>
      </c>
      <c r="B259" s="274">
        <f>SUM(B256:B258)</f>
        <v>0</v>
      </c>
      <c r="C259" s="44"/>
      <c r="D259" s="215">
        <f>SUM(D256:D258)</f>
        <v>0</v>
      </c>
      <c r="E259" s="44"/>
      <c r="F259" s="215">
        <f>SUM(F256:F258)</f>
        <v>0</v>
      </c>
      <c r="G259" s="44"/>
      <c r="H259" s="215">
        <f>SUM(H256:H258)</f>
        <v>0</v>
      </c>
      <c r="I259" s="44"/>
      <c r="J259" s="280"/>
      <c r="K259" s="3"/>
      <c r="L259" s="3"/>
      <c r="M259" s="3"/>
      <c r="N259" s="3"/>
      <c r="O259" s="3"/>
      <c r="P259" s="3"/>
      <c r="Q259" s="3"/>
    </row>
    <row r="260" spans="1:17" s="58" customFormat="1" ht="33" customHeight="1" x14ac:dyDescent="0.25">
      <c r="A260" s="97" t="s">
        <v>183</v>
      </c>
      <c r="B260" s="75">
        <f>ROUNDDOWN(IF(B255&gt;0,B255-B259,-B255+B259),2)</f>
        <v>0</v>
      </c>
      <c r="C260" s="205" t="str">
        <f>IF((B260)=0,"",IF((B260)&lt;&gt;0,"Kontrollera siffrorna!"))</f>
        <v/>
      </c>
      <c r="D260" s="211">
        <f>ROUNDDOWN(IF(D255&gt;0,D255-D259,-D255+D259),2)</f>
        <v>0</v>
      </c>
      <c r="E260" s="44"/>
      <c r="F260" s="211">
        <f>ROUNDDOWN(IF(F255&gt;0,F255-F259,-F255+F259),2)</f>
        <v>0</v>
      </c>
      <c r="G260" s="44"/>
      <c r="H260" s="211">
        <f>ROUNDDOWN(IF(H255&gt;0,H255-H259,-H255+H259),2)</f>
        <v>0</v>
      </c>
      <c r="I260" s="44"/>
      <c r="J260" s="280"/>
      <c r="K260" s="3"/>
      <c r="L260" s="3"/>
      <c r="M260" s="3"/>
      <c r="N260" s="3"/>
      <c r="O260" s="3"/>
      <c r="P260" s="3"/>
      <c r="Q260" s="3"/>
    </row>
    <row r="261" spans="1:17" s="58" customFormat="1" ht="25.05" customHeight="1" x14ac:dyDescent="0.25">
      <c r="A261" s="119" t="s">
        <v>193</v>
      </c>
      <c r="B261" s="80"/>
      <c r="C261" s="44"/>
      <c r="D261" s="216"/>
      <c r="E261" s="44"/>
      <c r="F261" s="216"/>
      <c r="G261" s="44"/>
      <c r="H261" s="216"/>
      <c r="I261" s="44"/>
      <c r="J261" s="280"/>
      <c r="K261" s="3"/>
      <c r="L261" s="3"/>
      <c r="M261" s="3"/>
      <c r="N261" s="3"/>
      <c r="O261" s="3"/>
      <c r="P261" s="3"/>
      <c r="Q261" s="3"/>
    </row>
    <row r="262" spans="1:17" s="58" customFormat="1" ht="31.2" customHeight="1" x14ac:dyDescent="0.25">
      <c r="A262" s="99" t="s">
        <v>194</v>
      </c>
      <c r="B262" s="81"/>
      <c r="C262" s="44"/>
      <c r="D262" s="209"/>
      <c r="E262" s="44"/>
      <c r="F262" s="209"/>
      <c r="G262" s="44"/>
      <c r="H262" s="209"/>
      <c r="I262" s="44"/>
      <c r="J262" s="280"/>
      <c r="K262" s="3"/>
      <c r="L262" s="3"/>
      <c r="M262" s="3"/>
      <c r="N262" s="3"/>
      <c r="O262" s="3"/>
      <c r="P262" s="3"/>
      <c r="Q262" s="3"/>
    </row>
    <row r="263" spans="1:17" s="58" customFormat="1" ht="31.2" customHeight="1" x14ac:dyDescent="0.25">
      <c r="A263" s="97" t="s">
        <v>195</v>
      </c>
      <c r="B263" s="79">
        <f>-B228</f>
        <v>0</v>
      </c>
      <c r="C263" s="44"/>
      <c r="D263" s="214">
        <f>-D228</f>
        <v>0</v>
      </c>
      <c r="E263" s="44"/>
      <c r="F263" s="214">
        <f>-F228</f>
        <v>0</v>
      </c>
      <c r="G263" s="44"/>
      <c r="H263" s="214">
        <f>-H228</f>
        <v>0</v>
      </c>
      <c r="I263" s="44"/>
      <c r="J263" s="280"/>
      <c r="K263" s="3"/>
      <c r="L263" s="3"/>
      <c r="M263" s="3"/>
      <c r="N263" s="3"/>
      <c r="O263" s="3"/>
      <c r="P263" s="3"/>
      <c r="Q263" s="3"/>
    </row>
    <row r="264" spans="1:17" s="58" customFormat="1" ht="31.2" customHeight="1" x14ac:dyDescent="0.25">
      <c r="A264" s="97" t="s">
        <v>187</v>
      </c>
      <c r="B264" s="78">
        <f>SUM(B262:B263)</f>
        <v>0</v>
      </c>
      <c r="C264" s="44"/>
      <c r="D264" s="213">
        <f>SUM(D262:D263)</f>
        <v>0</v>
      </c>
      <c r="E264" s="44"/>
      <c r="F264" s="213">
        <f>SUM(F262:F263)</f>
        <v>0</v>
      </c>
      <c r="G264" s="44"/>
      <c r="H264" s="213">
        <f>SUM(H262:H263)</f>
        <v>0</v>
      </c>
      <c r="I264" s="44"/>
      <c r="J264" s="280"/>
      <c r="K264" s="3"/>
      <c r="L264" s="3"/>
      <c r="M264" s="3"/>
      <c r="N264" s="3"/>
      <c r="O264" s="3"/>
      <c r="P264" s="3"/>
      <c r="Q264" s="3"/>
    </row>
    <row r="265" spans="1:17" s="58" customFormat="1" ht="31.2" customHeight="1" x14ac:dyDescent="0.25">
      <c r="A265" s="97" t="s">
        <v>196</v>
      </c>
      <c r="B265" s="81">
        <f>'År 2019'!B262</f>
        <v>0</v>
      </c>
      <c r="C265" s="44"/>
      <c r="D265" s="217">
        <f>'År 2019'!D262</f>
        <v>0</v>
      </c>
      <c r="E265" s="44"/>
      <c r="F265" s="217">
        <f>'År 2019'!F262</f>
        <v>0</v>
      </c>
      <c r="G265" s="44"/>
      <c r="H265" s="217">
        <f>'År 2019'!H262</f>
        <v>0</v>
      </c>
      <c r="I265" s="44"/>
      <c r="J265" s="280"/>
      <c r="K265" s="3"/>
      <c r="L265" s="3"/>
      <c r="M265" s="3"/>
      <c r="N265" s="3"/>
      <c r="O265" s="3"/>
      <c r="P265" s="3"/>
      <c r="Q265" s="3"/>
    </row>
    <row r="266" spans="1:17" s="58" customFormat="1" ht="31.2" customHeight="1" x14ac:dyDescent="0.25">
      <c r="A266" s="97" t="s">
        <v>197</v>
      </c>
      <c r="B266" s="73">
        <f>'År 2019'!B263</f>
        <v>0</v>
      </c>
      <c r="C266" s="44"/>
      <c r="D266" s="183">
        <f>'År 2019'!D263</f>
        <v>0</v>
      </c>
      <c r="E266" s="44"/>
      <c r="F266" s="183">
        <f>'År 2019'!F263</f>
        <v>0</v>
      </c>
      <c r="G266" s="44"/>
      <c r="H266" s="183">
        <f>'År 2019'!H263</f>
        <v>0</v>
      </c>
      <c r="I266" s="44"/>
      <c r="J266" s="280"/>
      <c r="K266" s="3"/>
      <c r="L266" s="3"/>
      <c r="M266" s="3"/>
      <c r="N266" s="3"/>
      <c r="O266" s="3"/>
      <c r="P266" s="3"/>
      <c r="Q266" s="3"/>
    </row>
    <row r="267" spans="1:17" s="58" customFormat="1" ht="31.2" customHeight="1" x14ac:dyDescent="0.25">
      <c r="A267" s="97" t="s">
        <v>187</v>
      </c>
      <c r="B267" s="82">
        <f>SUM(B265:B266)</f>
        <v>0</v>
      </c>
      <c r="C267" s="44"/>
      <c r="D267" s="218">
        <f>SUM(D265:D266)</f>
        <v>0</v>
      </c>
      <c r="E267" s="44"/>
      <c r="F267" s="218">
        <f>SUM(F265:F266)</f>
        <v>0</v>
      </c>
      <c r="G267" s="44"/>
      <c r="H267" s="218">
        <f>SUM(H265:H266)</f>
        <v>0</v>
      </c>
      <c r="I267" s="44"/>
      <c r="J267" s="280"/>
      <c r="K267" s="3"/>
      <c r="L267" s="3"/>
      <c r="M267" s="3"/>
      <c r="N267" s="3"/>
      <c r="O267" s="3"/>
      <c r="P267" s="3"/>
      <c r="Q267" s="3"/>
    </row>
    <row r="268" spans="1:17" s="58" customFormat="1" ht="25.05" customHeight="1" x14ac:dyDescent="0.25">
      <c r="A268" s="98" t="s">
        <v>198</v>
      </c>
      <c r="B268" s="74">
        <f>B264-B267</f>
        <v>0</v>
      </c>
      <c r="C268" s="44"/>
      <c r="D268" s="210">
        <f>D264-D267</f>
        <v>0</v>
      </c>
      <c r="E268" s="44"/>
      <c r="F268" s="210">
        <f>F264-F267</f>
        <v>0</v>
      </c>
      <c r="G268" s="44"/>
      <c r="H268" s="210">
        <f>H264-H267</f>
        <v>0</v>
      </c>
      <c r="I268" s="44"/>
      <c r="J268" s="280"/>
      <c r="K268" s="3"/>
      <c r="L268" s="3"/>
      <c r="M268" s="3"/>
      <c r="N268" s="3"/>
      <c r="O268" s="3"/>
      <c r="P268" s="3"/>
      <c r="Q268" s="3"/>
    </row>
    <row r="269" spans="1:17" s="58" customFormat="1" ht="25.05" customHeight="1" x14ac:dyDescent="0.25">
      <c r="A269" s="99" t="s">
        <v>199</v>
      </c>
      <c r="B269" s="78">
        <f>B47+B48-B53-B54+B90+B91-B96-B97-B129-B160-B161+B171</f>
        <v>0</v>
      </c>
      <c r="C269" s="44"/>
      <c r="D269" s="213">
        <f>D47+D48-D53-D54+D90+D91-D96-D97-D129-D160-D161+D171</f>
        <v>0</v>
      </c>
      <c r="E269" s="44"/>
      <c r="F269" s="213">
        <f>F47+F48-F53-F54+F90+F91-F96-F97-F129-F160-F161+F171</f>
        <v>0</v>
      </c>
      <c r="G269" s="44"/>
      <c r="H269" s="213">
        <f>H47+H48-H53-H54+H90+H91-H96-H97-H129-H160-H161+H171</f>
        <v>0</v>
      </c>
      <c r="I269" s="44"/>
      <c r="J269" s="280"/>
      <c r="K269" s="3"/>
      <c r="L269" s="3"/>
      <c r="M269" s="3"/>
      <c r="N269" s="3"/>
      <c r="O269" s="3"/>
      <c r="P269" s="3"/>
      <c r="Q269" s="3"/>
    </row>
    <row r="270" spans="1:17" s="58" customFormat="1" ht="25.05" customHeight="1" x14ac:dyDescent="0.25">
      <c r="A270" s="97" t="s">
        <v>200</v>
      </c>
      <c r="B270" s="75">
        <f>B195</f>
        <v>0</v>
      </c>
      <c r="C270" s="44"/>
      <c r="D270" s="211">
        <f>D195</f>
        <v>0</v>
      </c>
      <c r="E270" s="44"/>
      <c r="F270" s="211">
        <f>F195</f>
        <v>0</v>
      </c>
      <c r="G270" s="44"/>
      <c r="H270" s="211">
        <f>H195</f>
        <v>0</v>
      </c>
      <c r="I270" s="44"/>
      <c r="J270" s="280"/>
      <c r="K270" s="3"/>
      <c r="L270" s="3"/>
      <c r="M270" s="3"/>
      <c r="N270" s="3"/>
      <c r="O270" s="3"/>
      <c r="P270" s="3"/>
      <c r="Q270" s="3"/>
    </row>
    <row r="271" spans="1:17" s="58" customFormat="1" ht="25.05" customHeight="1" x14ac:dyDescent="0.25">
      <c r="A271" s="97" t="s">
        <v>201</v>
      </c>
      <c r="B271" s="82">
        <f>B204</f>
        <v>0</v>
      </c>
      <c r="C271" s="44"/>
      <c r="D271" s="218">
        <f>D204</f>
        <v>0</v>
      </c>
      <c r="E271" s="44"/>
      <c r="F271" s="218">
        <f>F204</f>
        <v>0</v>
      </c>
      <c r="G271" s="44"/>
      <c r="H271" s="218">
        <f>H204</f>
        <v>0</v>
      </c>
      <c r="I271" s="44"/>
      <c r="J271" s="280"/>
      <c r="K271" s="3"/>
      <c r="L271" s="3"/>
      <c r="M271" s="3"/>
      <c r="N271" s="3"/>
      <c r="O271" s="3"/>
      <c r="P271" s="3"/>
      <c r="Q271" s="3"/>
    </row>
    <row r="272" spans="1:17" s="58" customFormat="1" ht="25.05" customHeight="1" x14ac:dyDescent="0.25">
      <c r="A272" s="97" t="s">
        <v>187</v>
      </c>
      <c r="B272" s="78">
        <f>SUM(B269:B271)</f>
        <v>0</v>
      </c>
      <c r="C272" s="44"/>
      <c r="D272" s="213">
        <f>SUM(D269:D271)</f>
        <v>0</v>
      </c>
      <c r="E272" s="44"/>
      <c r="F272" s="213">
        <f>SUM(F269:F271)</f>
        <v>0</v>
      </c>
      <c r="G272" s="44"/>
      <c r="H272" s="213">
        <f>SUM(H269:H271)</f>
        <v>0</v>
      </c>
      <c r="I272" s="44"/>
      <c r="J272" s="280"/>
      <c r="K272" s="3"/>
      <c r="L272" s="3"/>
      <c r="M272" s="3"/>
      <c r="N272" s="3"/>
      <c r="O272" s="3"/>
      <c r="P272" s="3"/>
      <c r="Q272" s="3"/>
    </row>
    <row r="273" spans="1:17" s="58" customFormat="1" ht="25.05" customHeight="1" x14ac:dyDescent="0.25">
      <c r="A273" s="97" t="s">
        <v>183</v>
      </c>
      <c r="B273" s="75">
        <f>ROUNDDOWN(IF(B268&gt;0,B268-B272,-B268+B272),2)</f>
        <v>0</v>
      </c>
      <c r="C273" s="205" t="str">
        <f>IF((B273)=0,"",IF((B273)&lt;&gt;0,"Kontrollera siffrorna!"))</f>
        <v/>
      </c>
      <c r="D273" s="211">
        <f>ROUNDDOWN(IF(D268&gt;0,D268-D272,-D268+D272),2)</f>
        <v>0</v>
      </c>
      <c r="E273" s="44"/>
      <c r="F273" s="211">
        <f>ROUNDDOWN(IF(F268&gt;0,F268-F272,-F268+F272),2)</f>
        <v>0</v>
      </c>
      <c r="G273" s="44"/>
      <c r="H273" s="211">
        <f>ROUNDDOWN(IF(H268&gt;0,H268-H272,-H268+H272),2)</f>
        <v>0</v>
      </c>
      <c r="I273" s="44"/>
      <c r="J273" s="280"/>
      <c r="K273" s="3"/>
      <c r="L273" s="3"/>
      <c r="M273" s="3"/>
      <c r="N273" s="3"/>
      <c r="O273" s="3"/>
      <c r="P273" s="3"/>
      <c r="Q273" s="3"/>
    </row>
    <row r="274" spans="1:17" s="58" customFormat="1" ht="25.05" customHeight="1" x14ac:dyDescent="0.25">
      <c r="A274" s="120" t="s">
        <v>202</v>
      </c>
      <c r="B274" s="83"/>
      <c r="C274" s="44"/>
      <c r="D274" s="219"/>
      <c r="E274" s="44"/>
      <c r="F274" s="219"/>
      <c r="G274" s="44"/>
      <c r="H274" s="219"/>
      <c r="I274" s="44"/>
      <c r="J274" s="280"/>
      <c r="K274" s="3"/>
      <c r="L274" s="3"/>
      <c r="M274" s="3"/>
      <c r="N274" s="3"/>
      <c r="O274" s="3"/>
      <c r="P274" s="3"/>
      <c r="Q274" s="3"/>
    </row>
    <row r="275" spans="1:17" s="58" customFormat="1" ht="40.200000000000003" customHeight="1" x14ac:dyDescent="0.25">
      <c r="A275" s="97" t="s">
        <v>203</v>
      </c>
      <c r="B275" s="72"/>
      <c r="C275" s="44"/>
      <c r="D275" s="209"/>
      <c r="E275" s="44"/>
      <c r="F275" s="209"/>
      <c r="G275" s="44"/>
      <c r="H275" s="209"/>
      <c r="I275" s="44"/>
      <c r="J275" s="280"/>
      <c r="K275" s="3"/>
      <c r="L275" s="3"/>
      <c r="M275" s="3"/>
      <c r="N275" s="3"/>
      <c r="O275" s="3"/>
      <c r="P275" s="3"/>
      <c r="Q275" s="3"/>
    </row>
    <row r="276" spans="1:17" s="58" customFormat="1" ht="40.200000000000003" customHeight="1" x14ac:dyDescent="0.25">
      <c r="A276" s="97" t="s">
        <v>204</v>
      </c>
      <c r="B276" s="79">
        <f>'År 2019'!B275</f>
        <v>0</v>
      </c>
      <c r="C276" s="44"/>
      <c r="D276" s="214">
        <f>'År 2019'!D275</f>
        <v>0</v>
      </c>
      <c r="E276" s="44"/>
      <c r="F276" s="214">
        <f>'År 2019'!F275</f>
        <v>0</v>
      </c>
      <c r="G276" s="44"/>
      <c r="H276" s="214">
        <f>'År 2019'!H275</f>
        <v>0</v>
      </c>
      <c r="I276" s="44"/>
      <c r="J276" s="280"/>
      <c r="K276" s="3"/>
      <c r="L276" s="3"/>
      <c r="M276" s="3"/>
      <c r="N276" s="3"/>
      <c r="O276" s="3"/>
      <c r="P276" s="3"/>
      <c r="Q276" s="3"/>
    </row>
    <row r="277" spans="1:17" s="58" customFormat="1" ht="25.05" customHeight="1" x14ac:dyDescent="0.25">
      <c r="A277" s="98" t="s">
        <v>205</v>
      </c>
      <c r="B277" s="74">
        <f>B275-B276</f>
        <v>0</v>
      </c>
      <c r="C277" s="44"/>
      <c r="D277" s="210">
        <f>D275-D276</f>
        <v>0</v>
      </c>
      <c r="E277" s="14"/>
      <c r="F277" s="210">
        <f>F275-F276</f>
        <v>0</v>
      </c>
      <c r="G277" s="44"/>
      <c r="H277" s="210">
        <f>H275-H276</f>
        <v>0</v>
      </c>
      <c r="I277" s="44"/>
      <c r="J277" s="280"/>
      <c r="K277" s="3"/>
      <c r="L277" s="3"/>
      <c r="M277" s="3"/>
      <c r="N277" s="3"/>
      <c r="O277" s="3"/>
      <c r="P277" s="3"/>
      <c r="Q277" s="3"/>
    </row>
    <row r="278" spans="1:17" s="58" customFormat="1" ht="25.05" customHeight="1" x14ac:dyDescent="0.25">
      <c r="A278" s="198" t="s">
        <v>206</v>
      </c>
      <c r="B278" s="72">
        <f>B125-B130+B141-B145+B173</f>
        <v>0</v>
      </c>
      <c r="C278" s="44"/>
      <c r="D278" s="209">
        <f>D125-D130+D141-D145+D173</f>
        <v>0</v>
      </c>
      <c r="E278" s="14"/>
      <c r="F278" s="209">
        <f>F125-F130+F141-F145+F173</f>
        <v>0</v>
      </c>
      <c r="G278" s="44"/>
      <c r="H278" s="209">
        <f>H125-H130+H141-H145+H173</f>
        <v>0</v>
      </c>
      <c r="I278" s="44"/>
      <c r="J278" s="280"/>
      <c r="K278" s="3"/>
      <c r="L278" s="3"/>
      <c r="M278" s="3"/>
      <c r="N278" s="3"/>
      <c r="O278" s="3"/>
      <c r="P278" s="3"/>
      <c r="Q278" s="3"/>
    </row>
    <row r="279" spans="1:17" s="58" customFormat="1" ht="25.05" customHeight="1" x14ac:dyDescent="0.25">
      <c r="A279" s="100" t="s">
        <v>207</v>
      </c>
      <c r="B279" s="72"/>
      <c r="C279" s="44"/>
      <c r="D279" s="209"/>
      <c r="E279" s="20"/>
      <c r="F279" s="209"/>
      <c r="G279" s="44"/>
      <c r="H279" s="209"/>
      <c r="I279" s="44"/>
      <c r="J279" s="280"/>
      <c r="K279" s="3"/>
      <c r="L279" s="3"/>
      <c r="M279" s="3"/>
      <c r="N279" s="3"/>
      <c r="O279" s="3"/>
      <c r="P279" s="3"/>
      <c r="Q279" s="3"/>
    </row>
    <row r="280" spans="1:17" s="58" customFormat="1" ht="25.05" customHeight="1" x14ac:dyDescent="0.25">
      <c r="A280" s="100" t="s">
        <v>208</v>
      </c>
      <c r="B280" s="72"/>
      <c r="C280" s="44"/>
      <c r="D280" s="209"/>
      <c r="E280" s="14"/>
      <c r="F280" s="209"/>
      <c r="G280" s="44"/>
      <c r="H280" s="209"/>
      <c r="I280" s="44"/>
      <c r="J280" s="280"/>
      <c r="K280" s="3"/>
      <c r="L280" s="3"/>
      <c r="M280" s="3"/>
      <c r="N280" s="3"/>
      <c r="O280" s="3"/>
      <c r="P280" s="3"/>
      <c r="Q280" s="3"/>
    </row>
    <row r="281" spans="1:17" s="58" customFormat="1" ht="25.05" customHeight="1" x14ac:dyDescent="0.25">
      <c r="A281" s="100" t="s">
        <v>187</v>
      </c>
      <c r="B281" s="84">
        <f>SUM(B278:B280)</f>
        <v>0</v>
      </c>
      <c r="C281" s="44"/>
      <c r="D281" s="220">
        <f>SUM(D278:D280)</f>
        <v>0</v>
      </c>
      <c r="E281" s="20"/>
      <c r="F281" s="220">
        <f>SUM(F278:F280)</f>
        <v>0</v>
      </c>
      <c r="G281" s="44"/>
      <c r="H281" s="220">
        <f>SUM(H278:H280)</f>
        <v>0</v>
      </c>
      <c r="I281" s="44"/>
      <c r="J281" s="280"/>
      <c r="K281" s="3"/>
      <c r="L281" s="3"/>
      <c r="M281" s="3"/>
      <c r="N281" s="3"/>
      <c r="O281" s="3"/>
      <c r="P281" s="3"/>
      <c r="Q281" s="3"/>
    </row>
    <row r="282" spans="1:17" s="58" customFormat="1" ht="25.05" customHeight="1" x14ac:dyDescent="0.25">
      <c r="A282" s="99" t="s">
        <v>183</v>
      </c>
      <c r="B282" s="78">
        <f>ROUNDDOWN(B277-B281,2)</f>
        <v>0</v>
      </c>
      <c r="C282" s="205" t="str">
        <f>IF((B282)=0,"",IF((B282)&lt;&gt;0,"Kontrollera siffrorna!"))</f>
        <v/>
      </c>
      <c r="D282" s="213">
        <f>ROUNDDOWN(D277-D281,2)</f>
        <v>0</v>
      </c>
      <c r="E282" s="17"/>
      <c r="F282" s="213">
        <f>ROUNDDOWN(F277-F281,2)</f>
        <v>0</v>
      </c>
      <c r="G282" s="44"/>
      <c r="H282" s="213">
        <f>ROUNDDOWN(H277-H281,2)</f>
        <v>0</v>
      </c>
      <c r="I282" s="44"/>
      <c r="J282" s="280"/>
      <c r="K282" s="3"/>
      <c r="L282" s="3"/>
      <c r="M282" s="3"/>
      <c r="N282" s="3"/>
      <c r="O282" s="3"/>
      <c r="P282" s="3"/>
      <c r="Q282" s="3"/>
    </row>
    <row r="283" spans="1:17" s="58" customFormat="1" ht="25.05" customHeight="1" x14ac:dyDescent="0.25">
      <c r="A283" s="119" t="s">
        <v>209</v>
      </c>
      <c r="B283" s="80"/>
      <c r="C283" s="44"/>
      <c r="D283" s="216"/>
      <c r="E283" s="14"/>
      <c r="F283" s="216"/>
      <c r="G283" s="44"/>
      <c r="H283" s="216"/>
      <c r="I283" s="44"/>
      <c r="J283" s="280"/>
      <c r="K283" s="3"/>
      <c r="L283" s="3"/>
      <c r="M283" s="3"/>
      <c r="N283" s="3"/>
      <c r="O283" s="3"/>
      <c r="P283" s="3"/>
      <c r="Q283" s="3"/>
    </row>
    <row r="284" spans="1:17" s="58" customFormat="1" ht="25.05" customHeight="1" x14ac:dyDescent="0.25">
      <c r="A284" s="97" t="s">
        <v>210</v>
      </c>
      <c r="B284" s="72"/>
      <c r="C284" s="44"/>
      <c r="D284" s="209"/>
      <c r="E284" s="14"/>
      <c r="F284" s="209"/>
      <c r="G284" s="44"/>
      <c r="H284" s="209"/>
      <c r="I284" s="44"/>
      <c r="J284" s="280"/>
      <c r="K284" s="3"/>
      <c r="L284" s="3"/>
      <c r="M284" s="3"/>
      <c r="N284" s="3"/>
      <c r="O284" s="3"/>
      <c r="P284" s="3"/>
      <c r="Q284" s="3"/>
    </row>
    <row r="285" spans="1:17" s="58" customFormat="1" ht="25.05" customHeight="1" x14ac:dyDescent="0.25">
      <c r="A285" s="97" t="s">
        <v>211</v>
      </c>
      <c r="B285" s="79">
        <f>'År 2019'!B284</f>
        <v>0</v>
      </c>
      <c r="C285" s="44"/>
      <c r="D285" s="214">
        <f>'År 2019'!D284</f>
        <v>0</v>
      </c>
      <c r="E285" s="20"/>
      <c r="F285" s="214">
        <f>'År 2019'!F284</f>
        <v>0</v>
      </c>
      <c r="G285" s="44"/>
      <c r="H285" s="214">
        <f>'År 2019'!H284</f>
        <v>0</v>
      </c>
      <c r="I285" s="44"/>
      <c r="J285" s="280"/>
      <c r="K285" s="3"/>
      <c r="L285" s="3"/>
      <c r="M285" s="3"/>
      <c r="N285" s="3"/>
      <c r="O285" s="3"/>
      <c r="P285" s="3"/>
      <c r="Q285" s="3"/>
    </row>
    <row r="286" spans="1:17" s="58" customFormat="1" ht="25.05" customHeight="1" x14ac:dyDescent="0.25">
      <c r="A286" s="121" t="s">
        <v>212</v>
      </c>
      <c r="B286" s="85">
        <f>B284-B285</f>
        <v>0</v>
      </c>
      <c r="C286" s="44"/>
      <c r="D286" s="221">
        <f>D284-D285</f>
        <v>0</v>
      </c>
      <c r="F286" s="221">
        <f>F284-F285</f>
        <v>0</v>
      </c>
      <c r="G286" s="44"/>
      <c r="H286" s="221">
        <f>H284-H285</f>
        <v>0</v>
      </c>
      <c r="I286" s="44"/>
      <c r="J286" s="280"/>
      <c r="K286" s="3"/>
      <c r="L286" s="3"/>
      <c r="M286" s="3"/>
      <c r="N286" s="3"/>
      <c r="O286" s="3"/>
      <c r="P286" s="3"/>
      <c r="Q286" s="3"/>
    </row>
    <row r="287" spans="1:17" s="58" customFormat="1" ht="25.05" customHeight="1" x14ac:dyDescent="0.25">
      <c r="A287" s="97" t="s">
        <v>213</v>
      </c>
      <c r="B287" s="79"/>
      <c r="C287" s="44"/>
      <c r="D287" s="214"/>
      <c r="F287" s="214"/>
      <c r="G287" s="44"/>
      <c r="H287" s="214"/>
      <c r="I287" s="44"/>
      <c r="J287" s="280"/>
      <c r="K287" s="3"/>
      <c r="L287" s="3"/>
      <c r="M287" s="3"/>
      <c r="N287" s="3"/>
      <c r="O287" s="3"/>
      <c r="P287" s="3"/>
      <c r="Q287" s="3"/>
    </row>
    <row r="288" spans="1:17" s="58" customFormat="1" ht="25.05" customHeight="1" x14ac:dyDescent="0.25">
      <c r="A288" s="97" t="s">
        <v>183</v>
      </c>
      <c r="B288" s="86">
        <f>ROUNDDOWN(IF(B286&gt;0,B286-B287,-B286-B287),2)</f>
        <v>0</v>
      </c>
      <c r="C288" s="44"/>
      <c r="D288" s="218">
        <f>ROUNDDOWN(IF(D286&gt;0,D286-D287,-D286-D287),2)</f>
        <v>0</v>
      </c>
      <c r="F288" s="218">
        <f>ROUNDDOWN(IF(F286&gt;0,F286-F287,-F286-F287),2)</f>
        <v>0</v>
      </c>
      <c r="G288" s="44"/>
      <c r="H288" s="218">
        <f>ROUNDDOWN(IF(H286&gt;0,H286-H287,-H286-H287),2)</f>
        <v>0</v>
      </c>
      <c r="I288" s="44"/>
      <c r="J288" s="280"/>
      <c r="K288" s="3"/>
      <c r="L288" s="3"/>
      <c r="M288" s="3"/>
      <c r="N288" s="3"/>
      <c r="O288" s="3"/>
      <c r="P288" s="3"/>
      <c r="Q288" s="3"/>
    </row>
    <row r="289" spans="1:17" s="58" customFormat="1" ht="25.05" customHeight="1" x14ac:dyDescent="0.25">
      <c r="A289" s="119" t="s">
        <v>214</v>
      </c>
      <c r="B289" s="80"/>
      <c r="C289" s="44"/>
      <c r="D289" s="44"/>
      <c r="G289" s="44"/>
      <c r="H289" s="44"/>
      <c r="I289" s="44"/>
      <c r="J289" s="280"/>
      <c r="K289" s="3"/>
      <c r="L289" s="3"/>
      <c r="M289" s="3"/>
      <c r="N289" s="3"/>
      <c r="O289" s="3"/>
      <c r="P289" s="3"/>
      <c r="Q289" s="3"/>
    </row>
    <row r="290" spans="1:17" s="58" customFormat="1" ht="34.200000000000003" customHeight="1" x14ac:dyDescent="0.25">
      <c r="A290" s="101" t="s">
        <v>215</v>
      </c>
      <c r="B290" s="87">
        <f>B59+B103+B119+B135+B150+B166+B169+B199+B208+B214</f>
        <v>0</v>
      </c>
      <c r="C290" s="44"/>
      <c r="D290" s="44"/>
      <c r="G290" s="44"/>
      <c r="H290" s="44"/>
      <c r="I290" s="44"/>
      <c r="J290" s="280"/>
      <c r="K290" s="3"/>
      <c r="L290" s="3"/>
      <c r="M290" s="3"/>
      <c r="N290" s="3"/>
      <c r="O290" s="3"/>
      <c r="P290" s="3"/>
      <c r="Q290" s="3"/>
    </row>
    <row r="291" spans="1:17" s="58" customFormat="1" ht="34.200000000000003" customHeight="1" x14ac:dyDescent="0.25">
      <c r="A291" s="101" t="s">
        <v>216</v>
      </c>
      <c r="B291" s="88">
        <f>B234</f>
        <v>0</v>
      </c>
      <c r="C291" s="44"/>
      <c r="D291" s="44"/>
      <c r="G291" s="44"/>
      <c r="H291" s="44"/>
      <c r="I291" s="44"/>
      <c r="J291" s="280"/>
      <c r="K291" s="3"/>
      <c r="L291" s="3"/>
      <c r="M291" s="3"/>
      <c r="N291" s="3"/>
      <c r="O291" s="3"/>
      <c r="P291" s="3"/>
      <c r="Q291" s="3"/>
    </row>
    <row r="292" spans="1:17" s="1" customFormat="1" ht="34.200000000000003" customHeight="1" x14ac:dyDescent="0.25">
      <c r="A292" s="122" t="s">
        <v>183</v>
      </c>
      <c r="B292" s="82">
        <f>ROUNDDOWN(B290-B291,2)</f>
        <v>0</v>
      </c>
      <c r="C292" s="205" t="str">
        <f>IF((B292)=0,"",IF((B292)&lt;&gt;0,"Kontrollera siffrorna!"))</f>
        <v/>
      </c>
      <c r="D292" s="44"/>
      <c r="E292" s="58"/>
      <c r="F292" s="58"/>
      <c r="G292" s="44"/>
      <c r="H292" s="44"/>
      <c r="I292" s="44"/>
      <c r="J292" s="280"/>
      <c r="K292" s="3"/>
      <c r="L292" s="3"/>
      <c r="M292" s="3"/>
      <c r="N292" s="3"/>
      <c r="O292" s="3"/>
      <c r="P292" s="3"/>
      <c r="Q292" s="3"/>
    </row>
    <row r="293" spans="1:17" s="1" customFormat="1" ht="49.8" customHeight="1" x14ac:dyDescent="0.25">
      <c r="A293" s="47" t="s">
        <v>217</v>
      </c>
      <c r="B293" s="45"/>
      <c r="C293" s="69"/>
      <c r="D293" s="67"/>
      <c r="E293" s="44"/>
      <c r="F293" s="44"/>
      <c r="G293" s="44"/>
      <c r="H293" s="44"/>
      <c r="I293" s="44"/>
      <c r="J293" s="280"/>
      <c r="K293" s="3"/>
      <c r="L293" s="3"/>
      <c r="M293" s="3"/>
      <c r="N293" s="3"/>
      <c r="O293" s="3"/>
      <c r="P293" s="3"/>
      <c r="Q293" s="3"/>
    </row>
    <row r="294" spans="1:17" s="1" customFormat="1" ht="88.2" customHeight="1" x14ac:dyDescent="0.25">
      <c r="A294" s="90"/>
      <c r="B294"/>
      <c r="C294"/>
      <c r="D294"/>
      <c r="E294" s="44"/>
      <c r="F294" s="44"/>
      <c r="G294" s="44"/>
      <c r="H294" s="44"/>
      <c r="I294" s="44"/>
      <c r="J294" s="280"/>
      <c r="K294" s="3"/>
      <c r="L294" s="3"/>
      <c r="M294" s="3"/>
      <c r="N294" s="3"/>
      <c r="O294" s="3"/>
      <c r="P294" s="3"/>
      <c r="Q294" s="3"/>
    </row>
    <row r="295" spans="1:17" s="1" customFormat="1" x14ac:dyDescent="0.25">
      <c r="A295" s="45" t="s">
        <v>218</v>
      </c>
      <c r="B295" s="45"/>
      <c r="C295" s="69"/>
      <c r="D295" s="67"/>
      <c r="E295" s="44"/>
      <c r="F295" s="44"/>
      <c r="G295" s="44"/>
      <c r="H295" s="44"/>
      <c r="I295" s="44"/>
      <c r="J295" s="280"/>
      <c r="K295" s="3"/>
      <c r="L295" s="3"/>
      <c r="M295" s="3"/>
      <c r="N295" s="3"/>
      <c r="O295" s="3"/>
      <c r="P295" s="3"/>
      <c r="Q295" s="3"/>
    </row>
    <row r="296" spans="1:17" s="1" customFormat="1" ht="47.4" customHeight="1" x14ac:dyDescent="0.25">
      <c r="A296" s="144" t="s">
        <v>219</v>
      </c>
      <c r="B296" s="53"/>
      <c r="C296" s="58"/>
      <c r="D296" s="58"/>
      <c r="E296" s="44"/>
      <c r="F296" s="44"/>
      <c r="G296" s="44"/>
      <c r="H296" s="44"/>
      <c r="I296" s="44"/>
      <c r="J296" s="280"/>
      <c r="K296" s="3"/>
      <c r="L296" s="3"/>
      <c r="M296" s="3"/>
      <c r="N296" s="3"/>
      <c r="O296" s="3"/>
      <c r="P296" s="3"/>
      <c r="Q296" s="3"/>
    </row>
    <row r="297" spans="1:17" s="1" customFormat="1" ht="103.8" customHeight="1" x14ac:dyDescent="0.25">
      <c r="A297" s="89" t="s">
        <v>220</v>
      </c>
      <c r="B297"/>
      <c r="C297"/>
      <c r="D297"/>
      <c r="E297" s="44"/>
      <c r="F297" s="44"/>
      <c r="G297" s="44"/>
      <c r="H297" s="44"/>
      <c r="I297" s="44"/>
      <c r="J297" s="280"/>
      <c r="K297" s="3"/>
      <c r="L297" s="3"/>
      <c r="M297" s="3"/>
      <c r="N297" s="3"/>
      <c r="O297" s="3"/>
      <c r="P297" s="3"/>
      <c r="Q297" s="3"/>
    </row>
    <row r="298" spans="1:17" s="1" customFormat="1" ht="42.6" customHeight="1" x14ac:dyDescent="0.25">
      <c r="A298" s="144" t="s">
        <v>221</v>
      </c>
      <c r="B298" s="281"/>
      <c r="C298" s="281"/>
      <c r="D298" s="281"/>
      <c r="E298" s="281"/>
      <c r="F298" s="281"/>
      <c r="G298" s="281"/>
      <c r="H298" s="281"/>
      <c r="I298" s="281"/>
      <c r="J298" s="280"/>
      <c r="K298" s="3"/>
      <c r="L298" s="3"/>
      <c r="M298" s="3"/>
      <c r="N298" s="3"/>
      <c r="O298" s="3"/>
      <c r="P298" s="3"/>
      <c r="Q298" s="3"/>
    </row>
    <row r="299" spans="1:17" s="1" customFormat="1" ht="57.6" customHeight="1" x14ac:dyDescent="0.25">
      <c r="A299" s="89" t="s">
        <v>222</v>
      </c>
      <c r="B299"/>
      <c r="C299"/>
      <c r="D299"/>
      <c r="E299" s="69"/>
      <c r="F299" s="69"/>
      <c r="G299" s="44"/>
      <c r="H299" s="44"/>
      <c r="I299" s="44"/>
      <c r="J299" s="280"/>
      <c r="K299" s="3"/>
      <c r="L299" s="3"/>
      <c r="M299" s="3"/>
      <c r="N299" s="3"/>
      <c r="O299" s="3"/>
      <c r="P299" s="3"/>
      <c r="Q299" s="3"/>
    </row>
    <row r="300" spans="1:17" s="1" customFormat="1" ht="37.200000000000003" customHeight="1" x14ac:dyDescent="0.25">
      <c r="A300" s="91" t="s">
        <v>223</v>
      </c>
      <c r="B300" s="45"/>
      <c r="C300" s="69"/>
      <c r="D300" s="67"/>
      <c r="E300" s="69"/>
      <c r="F300" s="69"/>
      <c r="G300" s="44"/>
      <c r="H300" s="44"/>
      <c r="I300" s="44"/>
      <c r="J300" s="280"/>
      <c r="K300" s="3"/>
      <c r="L300" s="3"/>
      <c r="M300" s="3"/>
      <c r="N300" s="3"/>
      <c r="O300" s="3"/>
      <c r="P300" s="3"/>
      <c r="Q300" s="3"/>
    </row>
  </sheetData>
  <sheetProtection algorithmName="SHA-512" hashValue="bbuHiZDf6BxFkDT4xPoX5PWgcdm/AzdtysadMoGaxk5vZ1LRB13ktiIqy4EmsH0tTvBOD59C5ADpbxs1shUHSg==" saltValue="p4v+k2F/xidV+qW3E+cxfQ==" spinCount="100000" sheet="1" objects="1" scenarios="1"/>
  <dataValidations count="30">
    <dataValidation allowBlank="1" showInputMessage="1" showErrorMessage="1" prompt="Mata in siffrorna. " sqref="B287 D287 F287 H287" xr:uid="{469D403A-EE56-43A5-B632-B29CA0A30031}"/>
    <dataValidation allowBlank="1" showInputMessage="1" showErrorMessage="1" prompt="Mata in siffrorna. Kontrollera att siffrorna också ingår i efterkalkylen." sqref="D279:D280 F279:F280 H279:H280 B279:B280" xr:uid="{FFC787F7-6F8E-4BFB-B1DA-904FA9E4BAE2}"/>
    <dataValidation allowBlank="1" showInputMessage="1" showErrorMessage="1" prompt="Kontrollera vid behov formeln. Skyddet kan öppnas med lösenordet ”ara”." sqref="B260 D260 F260 H260 B273 D273 F273 H273" xr:uid="{5A9FD7B8-366E-48DA-8968-43E3F319708A}"/>
    <dataValidation allowBlank="1" showInputMessage="1" showErrorMessage="1" prompt="Siffrorna matas in från bokslutet uppgjort på bolagsnivå." sqref="B237" xr:uid="{D30E98AE-46BC-4AA1-85E8-C64C82164CCC}"/>
    <dataValidation allowBlank="1" showInputMessage="1" showErrorMessage="1" prompt="Siffrorna matas in från resultaträkningen för respektive objekt._x000a_ " sqref="F237 H237" xr:uid="{52907258-1C4D-4994-BE9F-10BB9F865C22}"/>
    <dataValidation allowBlank="1" showInputMessage="1" showErrorMessage="1" prompt="Hyresgarantier upptas bland kortfristiga skulder, om de har bokförts bland kortfristiga. Om det i bokföringen finns långfristiga skulder, presenteras garantierna i efterkalkylen under övriga händelser som påverkar finansieringen." sqref="B227 B232 B262 D262 F262 H262" xr:uid="{1EC6E803-FBCB-4724-B475-E647D0266DCA}"/>
    <dataValidation allowBlank="1" showInputMessage="1" showErrorMessage="1" prompt="Om ofördelade dividender ingår i kortfristiga skulder, redovisas de inte som dividender som ska delas ut en andra gång._x000a_" sqref="B175 D175 F175 H175" xr:uid="{0F3427EC-6B24-4DD0-8C12-650BD9960D79}"/>
    <dataValidation allowBlank="1" showInputMessage="1" showErrorMessage="1" prompt="Ange endast försäljning av bostadsrättslägenheter för nya objekt samt sådana lägenheter som säljs för första gången." sqref="B173 D173 F173 H173" xr:uid="{0A6E5617-BC87-402E-9A8B-FF648192A0EA}"/>
    <dataValidation allowBlank="1" showInputMessage="1" showErrorMessage="1" prompt="Efterkalkylen för föregående räkenskapsperiod ”Återstoden av investeringarna och finansieringarna”. I fråga om investeringar anges i regel kostnader som täckts med extern finansiering." sqref="B169 D169 F169 H169" xr:uid="{A8DF1FEC-BDC2-46E7-815C-D7548355D5A3}"/>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B141 B145 B125 B130" xr:uid="{9D53A30B-CA18-4B55-860B-1AC713600AA9}"/>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H141 D141 F141 H145 D145 F145 H125 D125 F125 H130 D130 F130" xr:uid="{5E707F9A-1E13-49BC-9775-0726C3392DF9}"/>
    <dataValidation allowBlank="1" showInputMessage="1" showErrorMessage="1" prompt="Som intäkter av avsättningar redovisas det belopp som i verkligheten har ackumulerats för avsättningar i vederlag och hyror. De vederlag som samlas in för avsättningar ska presenteras i bruksvederlagskalkylen." sqref="B107 D107 F107 H107 B139 D139 F139 H139 B123 D123 F123 H123" xr:uid="{D606A1BD-7FAF-4CAD-B1BC-832B3D70A359}"/>
    <dataValidation allowBlank="1" showInputMessage="1" showErrorMessage="1" prompt="Bolagets och utjämningsgruppens kostnader har fördelats på alla objekt, så i bolagets och utjämningsgruppens beräkning presenteras inte vederlagets utjämningssumma." sqref="B99 D99 B86 D86 B147 D147" xr:uid="{9D2B0BD2-768C-4517-BDAE-C60C0311F9CB}"/>
    <dataValidation allowBlank="1" showInputMessage="1" showErrorMessage="1" prompt="Summa, vad objektet betalar för andra objekt eller på motsvarande sätt får gottgörelse för sina egna kostnader från andra objekt. Eftersom kostnaderna presenteras med plustecken visas krediteringen med minustecken." sqref="F99 H99 F86 H86 F147 H147" xr:uid="{C1CA5239-7331-42DC-80C9-9B10BD67C3A2}"/>
    <dataValidation allowBlank="1" showInputMessage="1" showErrorMessage="1" prompt="Om vederlagen för bruksvederlag II inkluderar vederlag som samlas in för avsättningar, kom då ihåg att dra av dem från bruksvederlag II och lägga till dem i avsättningar. " sqref="B63 D63 F63 H63" xr:uid="{B680DE87-1D87-4854-9581-AF9035192141}"/>
    <dataValidation allowBlank="1" showInputMessage="1" showErrorMessage="1" prompt="Kalkylen stämmer inte utan rester från föregående räkenskapsperiod. Underskott matas in med minustecken och överskott med plustecken." sqref="B59 D59 F59 H59 B103 D103 F103 H103" xr:uid="{0D62EF65-7D6E-462E-84D7-9E5FEC005DE9}"/>
    <dataValidation allowBlank="1" showInputMessage="1" showErrorMessage="1" prompt="Korrigeringarna presenteras som ett nettobelopp med plustecken. Om kostnaderna har aktiverats i balansräkningen, anges de aktiverade kostnaderna med ett plus under summan. " sqref="D40 B40 F40 H40 D82 B82 F82 H82 D112 B112 F112 H112" xr:uid="{EA1BD76B-341D-4AFC-B3CB-28A126C0876C}"/>
    <dataValidation allowBlank="1" showInputMessage="1" showErrorMessage="1" prompt="Reparationskostnader + aktiverade kostnader = penningmedel som använts för reparationer. Försäljningarna visas med minustecken." sqref="D41 B41 F41 H41 D83 B83 F83 H83 D113 B113 F113 H113" xr:uid="{78DB64AF-C1F5-4167-BAFE-801A3B9594C2}"/>
    <dataValidation allowBlank="1" showInputMessage="1" showErrorMessage="1" prompt="Kostnaderna matas in med plustecken." sqref="B27 D27 F27 H27 B69 D69 F69 H69" xr:uid="{9308E98F-C758-4057-AC36-600F8E88741E}"/>
    <dataValidation allowBlank="1" showInputMessage="1" showErrorMessage="1" prompt="ARA:s rekommendation: ARA rekommenderar att vederlag som tas ut för olika ändamål (bruksvederlag II, avsättningar) redovisas separat både i kalkylerna och i bokföringen." sqref="B19 D19 F19 H19" xr:uid="{B9F95566-59D4-42E0-9C59-8B7DA227CEE3}"/>
    <dataValidation allowBlank="1" showInputMessage="1" showErrorMessage="1" prompt="Fyll i samfundets lägenhetsyta och räkenskapsperiodens längd (mån.)" sqref="C19 E19 G19 I19" xr:uid="{D15EEFB8-BEF1-46D3-BD81-41873D670CFB}"/>
    <dataValidation allowBlank="1" showInputMessage="1" showErrorMessage="1" prompt="Fyll i enhetens räkenskapsperiod från startdatumet till slutdatumet i den här rutan. T.ex. 1.1-31.12.2021." sqref="A9" xr:uid="{57AD7641-A384-40FD-A0BF-1902F5ED6061}"/>
    <dataValidation allowBlank="1" showInputMessage="1" showErrorMessage="1" promptTitle="Pinta-alakohtainen vastike" prompt="Syötä huoneistoala ja tilikauden pituus. " sqref="I13" xr:uid="{AF0221F4-BD1F-4A26-837C-514DF4C89B28}"/>
    <dataValidation allowBlank="1" showInputMessage="1" showErrorMessage="1" promptTitle="Ruutujen kiinnitys" prompt="Ruudut ovat kiinnitetty B4-ruudusta. Ruutujen vapautus -ohjeistus löytyy ohjeista." sqref="B4" xr:uid="{9D88EC93-918D-4CE1-9C5F-CD9B11689C53}"/>
    <dataValidation operator="notBetween" showInputMessage="1" showErrorMessage="1" prompt="Lägg till räkenskapsperiodens längd i månader." sqref="A11" xr:uid="{A95AD106-3699-4500-89E4-809A55F055F7}"/>
    <dataValidation allowBlank="1" showInputMessage="1" showErrorMessage="1" prompt="Täytä pinta-ala soluun E19." sqref="E144 G144 C144 I144" xr:uid="{6D93B2EE-8DB8-4B1A-A90C-A2C80D63A4B9}"/>
    <dataValidation allowBlank="1" showInputMessage="1" showErrorMessage="1" promptTitle="Pakollinen syöttötieto" prompt="Syötä huoneistoala ja tilikauden pituus. " sqref="G13" xr:uid="{D5F5D9D5-E4A3-4E07-8B6F-E25DAFDDB34B}"/>
    <dataValidation allowBlank="1" showInputMessage="1" showErrorMessage="1" prompt="I bokslutet för föregående räkenskapsperiod skall också siffrorna för den finansiella ställningen i balansräkningen framgå i kalkylen " sqref="B231" xr:uid="{31869302-7893-4435-A9BE-F248846E933B}"/>
    <dataValidation allowBlank="1" showInputMessage="1" showErrorMessage="1" promptTitle="Tarkistuslaskelmat" prompt="Syötä tarkistuslaskelman luvut, koska tarkistuslaskelmat helpottavat laskelman laatimista ja myös virheiden löytymistä. " sqref="A235" xr:uid="{22B07E39-C53F-472F-BE8A-7B1EB2559E2C}"/>
    <dataValidation allowBlank="1" showInputMessage="1" showErrorMessage="1" promptTitle="Kohteiden lisääminen" prompt="Jos kopioit sarakkeen uuden kohteen esittämistä varten, huomaa muuttaa €/m2/kk -kaavassa sarakkeet vastaamaan uuttaa kohdetta. " sqref="H2" xr:uid="{1D2337C2-AD86-466D-A9E3-57534386A2DF}"/>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A667-D6BA-4CE1-B3A3-D12052DEA571}">
  <dimension ref="A1:Q300"/>
  <sheetViews>
    <sheetView showGridLines="0" zoomScale="80" zoomScaleNormal="80" workbookViewId="0">
      <pane xSplit="1" ySplit="3" topLeftCell="B4" activePane="bottomRight" state="frozen"/>
      <selection activeCell="A20" sqref="A20"/>
      <selection pane="topRight" activeCell="A20" sqref="A20"/>
      <selection pane="bottomLeft" activeCell="A20" sqref="A20"/>
      <selection pane="bottomRight" activeCell="B3" sqref="B3"/>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80" customWidth="1"/>
    <col min="11" max="16384" width="8.7265625" style="3"/>
  </cols>
  <sheetData>
    <row r="1" spans="1:17" s="2" customFormat="1" ht="98.4" customHeight="1" thickBot="1" x14ac:dyDescent="0.3">
      <c r="A1" s="26" t="s">
        <v>0</v>
      </c>
      <c r="B1" s="14"/>
      <c r="C1" s="14"/>
      <c r="D1" s="14"/>
      <c r="E1" s="14"/>
      <c r="F1" s="14"/>
      <c r="G1" s="14"/>
      <c r="H1" s="14"/>
      <c r="I1" s="14"/>
      <c r="J1" s="280"/>
    </row>
    <row r="2" spans="1:17" ht="65.400000000000006" customHeight="1" thickBot="1" x14ac:dyDescent="0.35">
      <c r="A2" s="222" t="s">
        <v>1</v>
      </c>
      <c r="B2" s="225" t="s">
        <v>2</v>
      </c>
      <c r="C2" s="226"/>
      <c r="D2" s="227" t="s">
        <v>3</v>
      </c>
      <c r="E2" s="228"/>
      <c r="F2" s="227" t="s">
        <v>4</v>
      </c>
      <c r="G2" s="229"/>
      <c r="H2" s="230" t="s">
        <v>4</v>
      </c>
      <c r="I2" s="231"/>
      <c r="J2" s="287"/>
      <c r="Q2"/>
    </row>
    <row r="3" spans="1:17" s="269" customFormat="1" ht="56.4" customHeight="1" x14ac:dyDescent="0.25">
      <c r="A3" s="25"/>
      <c r="B3" s="267" t="str">
        <f>IF('År 2018'!B3="","",'År 2018'!B3)</f>
        <v/>
      </c>
      <c r="C3" s="252"/>
      <c r="D3" s="268" t="str">
        <f>IF('År 2018'!D3="","",'År 2018'!D3)</f>
        <v/>
      </c>
      <c r="E3" s="253"/>
      <c r="F3" s="268" t="str">
        <f>IF('År 2018'!F3="","",'År 2018'!F3)</f>
        <v/>
      </c>
      <c r="G3" s="253"/>
      <c r="H3" s="268" t="str">
        <f>IF('År 2018'!H3="","",'År 2018'!H3)</f>
        <v/>
      </c>
      <c r="I3" s="253"/>
      <c r="J3" s="287"/>
    </row>
    <row r="4" spans="1:17" ht="42" customHeight="1" x14ac:dyDescent="0.25">
      <c r="A4" s="223" t="s">
        <v>5</v>
      </c>
      <c r="B4" s="181" t="s">
        <v>6</v>
      </c>
      <c r="C4" s="180"/>
      <c r="D4" s="164" t="s">
        <v>6</v>
      </c>
      <c r="E4" s="180"/>
      <c r="F4" s="164" t="s">
        <v>6</v>
      </c>
      <c r="G4" s="180"/>
      <c r="H4" s="164" t="s">
        <v>6</v>
      </c>
      <c r="I4" s="165"/>
      <c r="J4" s="287"/>
    </row>
    <row r="5" spans="1:17" ht="33" customHeight="1" x14ac:dyDescent="0.25">
      <c r="A5" s="25"/>
      <c r="B5" s="166" t="s">
        <v>7</v>
      </c>
      <c r="C5" s="167"/>
      <c r="D5" s="166" t="s">
        <v>7</v>
      </c>
      <c r="E5" s="167"/>
      <c r="F5" s="166" t="s">
        <v>8</v>
      </c>
      <c r="G5" s="167"/>
      <c r="H5" s="166" t="s">
        <v>8</v>
      </c>
      <c r="I5" s="167"/>
      <c r="J5" s="287"/>
    </row>
    <row r="6" spans="1:17" ht="32.549999999999997" customHeight="1" x14ac:dyDescent="0.25">
      <c r="A6" s="223" t="s">
        <v>9</v>
      </c>
      <c r="B6" s="168"/>
      <c r="C6" s="169"/>
      <c r="D6" s="168"/>
      <c r="E6" s="169"/>
      <c r="F6" s="168"/>
      <c r="G6" s="169"/>
      <c r="H6" s="168"/>
      <c r="I6" s="169"/>
      <c r="J6" s="287"/>
    </row>
    <row r="7" spans="1:17" ht="31.95" customHeight="1" thickBot="1" x14ac:dyDescent="0.3">
      <c r="A7" s="25"/>
      <c r="B7" s="170" t="s">
        <v>10</v>
      </c>
      <c r="C7" s="171"/>
      <c r="D7" s="170" t="s">
        <v>10</v>
      </c>
      <c r="E7" s="171"/>
      <c r="F7" s="170" t="s">
        <v>10</v>
      </c>
      <c r="G7" s="171"/>
      <c r="H7" s="170" t="s">
        <v>10</v>
      </c>
      <c r="I7" s="171"/>
      <c r="J7" s="287"/>
    </row>
    <row r="8" spans="1:17" ht="32.549999999999997" customHeight="1" thickBot="1" x14ac:dyDescent="0.3">
      <c r="A8" s="223" t="s">
        <v>11</v>
      </c>
      <c r="B8" s="172"/>
      <c r="C8" s="173"/>
      <c r="D8" s="172"/>
      <c r="E8" s="173"/>
      <c r="F8" s="172"/>
      <c r="G8" s="173"/>
      <c r="H8" s="172"/>
      <c r="I8" s="173"/>
      <c r="J8" s="287"/>
      <c r="K8"/>
    </row>
    <row r="9" spans="1:17" ht="40.799999999999997" customHeight="1" x14ac:dyDescent="0.25">
      <c r="A9" s="233"/>
      <c r="B9" s="174" t="s">
        <v>12</v>
      </c>
      <c r="C9" s="175"/>
      <c r="D9" s="174" t="s">
        <v>12</v>
      </c>
      <c r="E9" s="175"/>
      <c r="F9" s="174" t="s">
        <v>12</v>
      </c>
      <c r="G9" s="175"/>
      <c r="H9" s="174" t="s">
        <v>12</v>
      </c>
      <c r="I9" s="175"/>
      <c r="J9" s="287"/>
    </row>
    <row r="10" spans="1:17" ht="33" customHeight="1" thickBot="1" x14ac:dyDescent="0.3">
      <c r="A10" s="224" t="s">
        <v>13</v>
      </c>
      <c r="B10" s="176" t="s">
        <v>7</v>
      </c>
      <c r="C10" s="177"/>
      <c r="D10" s="176" t="s">
        <v>7</v>
      </c>
      <c r="E10" s="177"/>
      <c r="F10" s="176" t="s">
        <v>7</v>
      </c>
      <c r="G10" s="177"/>
      <c r="H10" s="176" t="s">
        <v>7</v>
      </c>
      <c r="I10" s="177"/>
      <c r="J10" s="287"/>
    </row>
    <row r="11" spans="1:17" ht="32.549999999999997" customHeight="1" thickBot="1" x14ac:dyDescent="0.3">
      <c r="A11" s="197" t="str">
        <f>IF('År 2018'!A11="","",'År 2018'!A11)</f>
        <v/>
      </c>
      <c r="B11" s="194"/>
      <c r="C11" s="179"/>
      <c r="D11" s="178"/>
      <c r="E11" s="179"/>
      <c r="F11" s="178"/>
      <c r="G11" s="179"/>
      <c r="H11" s="178"/>
      <c r="I11" s="179"/>
      <c r="J11" s="287"/>
    </row>
    <row r="12" spans="1:17" s="4" customFormat="1" ht="91.8" customHeight="1" thickBot="1" x14ac:dyDescent="0.3">
      <c r="A12" s="186" t="s">
        <v>14</v>
      </c>
      <c r="B12" s="234" t="str">
        <f>IF(B3="","",(B3))</f>
        <v/>
      </c>
      <c r="C12" s="232" t="s">
        <v>15</v>
      </c>
      <c r="D12" s="234" t="str">
        <f>IF(D3="","",(D3))</f>
        <v/>
      </c>
      <c r="E12" s="187" t="s">
        <v>15</v>
      </c>
      <c r="F12" s="234" t="str">
        <f>IF(F3="","",(F3))</f>
        <v/>
      </c>
      <c r="G12" s="187" t="s">
        <v>16</v>
      </c>
      <c r="H12" s="234" t="str">
        <f>IF(H3="","",(H3))</f>
        <v/>
      </c>
      <c r="I12" s="187" t="s">
        <v>16</v>
      </c>
      <c r="J12" s="280"/>
    </row>
    <row r="13" spans="1:17" s="4" customFormat="1" ht="36.6" customHeight="1" thickTop="1" x14ac:dyDescent="0.25">
      <c r="A13" s="24" t="s">
        <v>17</v>
      </c>
      <c r="B13" s="40"/>
      <c r="C13" s="127" t="str">
        <f>IF(B13="","",IF(B13=0,"",(B13/B$6/$A$11)))</f>
        <v/>
      </c>
      <c r="D13" s="40"/>
      <c r="E13" s="127" t="str">
        <f>IF(D13="","",IF(D13=0,"",(D13/D$6/$A$11)))</f>
        <v/>
      </c>
      <c r="F13" s="40"/>
      <c r="G13" s="127" t="str">
        <f>IF(F13="","",IF(F13=0,"",(F13/F$6/$A$11)))</f>
        <v/>
      </c>
      <c r="H13" s="40"/>
      <c r="I13" s="127" t="str">
        <f>IF(H13="","",IF(H13=0,"",(H13/H$6/$A$11)))</f>
        <v/>
      </c>
      <c r="J13" s="280"/>
      <c r="K13" s="8"/>
      <c r="L13" s="8"/>
      <c r="M13" s="8"/>
    </row>
    <row r="14" spans="1:17" s="6" customFormat="1" ht="25.05" customHeight="1" x14ac:dyDescent="0.25">
      <c r="A14" s="92" t="s">
        <v>18</v>
      </c>
      <c r="B14" s="48">
        <f>B19+B63+B107+B123+B139+B154</f>
        <v>0</v>
      </c>
      <c r="C14" s="127" t="str">
        <f>IF(B14="","",IF(B14=0,"",(B14/B$6/$A$11)))</f>
        <v/>
      </c>
      <c r="D14" s="48">
        <f>D19+D63+D107+D123+D139+D154</f>
        <v>0</v>
      </c>
      <c r="E14" s="127" t="str">
        <f>IF(D14="","",IF(D14=0,"",(D14/D$6/$A$11)))</f>
        <v/>
      </c>
      <c r="F14" s="48">
        <f>F19+F63+F107+F123+F139+F154</f>
        <v>0</v>
      </c>
      <c r="G14" s="46" t="str">
        <f>IF(F14="","",IF(F14=0,"",(F14/F$6/$A$11)))</f>
        <v/>
      </c>
      <c r="H14" s="48">
        <f>H19+H63+H107+H123+H139+H154</f>
        <v>0</v>
      </c>
      <c r="I14" s="46" t="str">
        <f>IF(H14="","",IF(H14=0,"",(H14/H$6/$A$11)))</f>
        <v/>
      </c>
      <c r="J14" s="280"/>
    </row>
    <row r="15" spans="1:17" s="6" customFormat="1" ht="25.05" customHeight="1" x14ac:dyDescent="0.25">
      <c r="A15" s="93" t="s">
        <v>19</v>
      </c>
      <c r="B15" s="50"/>
      <c r="C15" s="281"/>
      <c r="D15" s="50"/>
      <c r="E15" s="281"/>
      <c r="F15" s="50"/>
      <c r="G15" s="281"/>
      <c r="H15" s="50"/>
      <c r="I15" s="281"/>
      <c r="J15" s="280"/>
    </row>
    <row r="16" spans="1:17" s="51" customFormat="1" ht="52.95" customHeight="1" thickBot="1" x14ac:dyDescent="0.35">
      <c r="A16" s="188" t="s">
        <v>20</v>
      </c>
      <c r="B16" s="193"/>
      <c r="C16" s="189"/>
      <c r="D16" s="193"/>
      <c r="E16" s="189"/>
      <c r="F16" s="193"/>
      <c r="G16" s="189"/>
      <c r="H16" s="193"/>
      <c r="I16" s="189"/>
      <c r="J16" s="280"/>
      <c r="K16" s="123"/>
      <c r="L16" s="123"/>
      <c r="M16" s="123"/>
    </row>
    <row r="17" spans="1:10" s="6" customFormat="1" ht="25.05" customHeight="1" thickTop="1" x14ac:dyDescent="0.25">
      <c r="A17" s="44"/>
      <c r="B17" s="52"/>
      <c r="C17" s="52"/>
      <c r="D17" s="52"/>
      <c r="E17" s="52"/>
      <c r="F17" s="52"/>
      <c r="G17" s="52"/>
      <c r="H17" s="52"/>
      <c r="I17" s="52"/>
      <c r="J17" s="288"/>
    </row>
    <row r="18" spans="1:10" s="6" customFormat="1" ht="25.05" customHeight="1" x14ac:dyDescent="0.25">
      <c r="A18" s="68" t="s">
        <v>21</v>
      </c>
      <c r="B18" s="44"/>
      <c r="C18" s="54"/>
      <c r="D18" s="44"/>
      <c r="E18" s="54"/>
      <c r="F18" s="44"/>
      <c r="G18" s="54"/>
      <c r="H18" s="44"/>
      <c r="I18" s="54"/>
      <c r="J18" s="280"/>
    </row>
    <row r="19" spans="1:10" s="6" customFormat="1" ht="25.05" customHeight="1" x14ac:dyDescent="0.25">
      <c r="A19" s="18" t="s">
        <v>22</v>
      </c>
      <c r="B19" s="22"/>
      <c r="C19" s="46" t="str">
        <f t="shared" ref="C19:C25" si="0">IF(B19="","",IF(B19=0,"",(B19/B$6/$A$11)))</f>
        <v/>
      </c>
      <c r="D19" s="22"/>
      <c r="E19" s="46" t="str">
        <f t="shared" ref="E19:E25" si="1">IF(D19="","",IF(D19=0,"",(D19/D$6/$A$11)))</f>
        <v/>
      </c>
      <c r="F19" s="22"/>
      <c r="G19" s="195" t="str">
        <f t="shared" ref="G19:G25" si="2">IF(F19="","",IF(F19=0,"",(F19/F$6/$A$11)))</f>
        <v/>
      </c>
      <c r="H19" s="22"/>
      <c r="I19" s="46" t="str">
        <f t="shared" ref="I19:I25" si="3">IF(H19="","",IF(H19=0,"",(H19/H$6/$A$11)))</f>
        <v/>
      </c>
      <c r="J19" s="280"/>
    </row>
    <row r="20" spans="1:10" s="6" customFormat="1" ht="25.05" customHeight="1" x14ac:dyDescent="0.25">
      <c r="A20" s="18" t="s">
        <v>23</v>
      </c>
      <c r="B20" s="16"/>
      <c r="C20" s="127" t="str">
        <f t="shared" si="0"/>
        <v/>
      </c>
      <c r="D20" s="16"/>
      <c r="E20" s="127" t="str">
        <f t="shared" si="1"/>
        <v/>
      </c>
      <c r="F20" s="16"/>
      <c r="G20" s="46" t="str">
        <f t="shared" si="2"/>
        <v/>
      </c>
      <c r="H20" s="16"/>
      <c r="I20" s="46" t="str">
        <f t="shared" si="3"/>
        <v/>
      </c>
      <c r="J20" s="280"/>
    </row>
    <row r="21" spans="1:10" s="6" customFormat="1" ht="25.05" customHeight="1" x14ac:dyDescent="0.25">
      <c r="A21" s="18" t="s">
        <v>24</v>
      </c>
      <c r="B21" s="16"/>
      <c r="C21" s="127" t="str">
        <f t="shared" si="0"/>
        <v/>
      </c>
      <c r="D21" s="16"/>
      <c r="E21" s="127" t="str">
        <f t="shared" si="1"/>
        <v/>
      </c>
      <c r="F21" s="16"/>
      <c r="G21" s="46" t="str">
        <f t="shared" si="2"/>
        <v/>
      </c>
      <c r="H21" s="16"/>
      <c r="I21" s="46" t="str">
        <f t="shared" si="3"/>
        <v/>
      </c>
      <c r="J21" s="280"/>
    </row>
    <row r="22" spans="1:10" ht="25.05" customHeight="1" x14ac:dyDescent="0.25">
      <c r="A22" s="18" t="s">
        <v>25</v>
      </c>
      <c r="B22" s="16"/>
      <c r="C22" s="127" t="str">
        <f t="shared" si="0"/>
        <v/>
      </c>
      <c r="D22" s="16"/>
      <c r="E22" s="127" t="str">
        <f t="shared" si="1"/>
        <v/>
      </c>
      <c r="F22" s="16"/>
      <c r="G22" s="46" t="str">
        <f t="shared" si="2"/>
        <v/>
      </c>
      <c r="H22" s="16"/>
      <c r="I22" s="46" t="str">
        <f t="shared" si="3"/>
        <v/>
      </c>
      <c r="J22" s="289"/>
    </row>
    <row r="23" spans="1:10" s="6" customFormat="1" ht="25.05" customHeight="1" x14ac:dyDescent="0.25">
      <c r="A23" s="18" t="s">
        <v>26</v>
      </c>
      <c r="B23" s="16"/>
      <c r="C23" s="127" t="str">
        <f t="shared" si="0"/>
        <v/>
      </c>
      <c r="D23" s="16"/>
      <c r="E23" s="127" t="str">
        <f t="shared" si="1"/>
        <v/>
      </c>
      <c r="F23" s="16"/>
      <c r="G23" s="46" t="str">
        <f t="shared" si="2"/>
        <v/>
      </c>
      <c r="H23" s="16"/>
      <c r="I23" s="46" t="str">
        <f t="shared" si="3"/>
        <v/>
      </c>
      <c r="J23" s="288"/>
    </row>
    <row r="24" spans="1:10" s="6" customFormat="1" ht="25.05" customHeight="1" x14ac:dyDescent="0.25">
      <c r="A24" s="102" t="s">
        <v>27</v>
      </c>
      <c r="B24" s="16"/>
      <c r="C24" s="127" t="str">
        <f t="shared" si="0"/>
        <v/>
      </c>
      <c r="D24" s="16"/>
      <c r="E24" s="127" t="str">
        <f t="shared" si="1"/>
        <v/>
      </c>
      <c r="F24" s="16"/>
      <c r="G24" s="46" t="str">
        <f t="shared" si="2"/>
        <v/>
      </c>
      <c r="H24" s="16"/>
      <c r="I24" s="46" t="str">
        <f t="shared" si="3"/>
        <v/>
      </c>
      <c r="J24" s="289"/>
    </row>
    <row r="25" spans="1:10" s="6" customFormat="1" ht="25.05" customHeight="1" x14ac:dyDescent="0.25">
      <c r="A25" s="103" t="s">
        <v>28</v>
      </c>
      <c r="B25" s="55">
        <f>SUM(B19:B24)</f>
        <v>0</v>
      </c>
      <c r="C25" s="127" t="str">
        <f t="shared" si="0"/>
        <v/>
      </c>
      <c r="D25" s="55">
        <f>SUM(D19:D24)</f>
        <v>0</v>
      </c>
      <c r="E25" s="127" t="str">
        <f t="shared" si="1"/>
        <v/>
      </c>
      <c r="F25" s="55">
        <f>SUM(F19:F24)</f>
        <v>0</v>
      </c>
      <c r="G25" s="46" t="str">
        <f t="shared" si="2"/>
        <v/>
      </c>
      <c r="H25" s="55">
        <f>SUM(H19:H24)</f>
        <v>0</v>
      </c>
      <c r="I25" s="46" t="str">
        <f t="shared" si="3"/>
        <v/>
      </c>
      <c r="J25" s="280"/>
    </row>
    <row r="26" spans="1:10" s="6" customFormat="1" ht="38.4" customHeight="1" x14ac:dyDescent="0.25">
      <c r="A26" s="108" t="s">
        <v>29</v>
      </c>
      <c r="B26" s="14"/>
      <c r="C26" s="14"/>
      <c r="D26" s="14"/>
      <c r="E26" s="14"/>
      <c r="F26" s="14"/>
      <c r="G26" s="14"/>
      <c r="H26" s="14"/>
      <c r="I26" s="14"/>
      <c r="J26" s="280"/>
    </row>
    <row r="27" spans="1:10" s="6" customFormat="1" ht="25.05" customHeight="1" x14ac:dyDescent="0.25">
      <c r="A27" s="18" t="s">
        <v>30</v>
      </c>
      <c r="B27" s="22"/>
      <c r="C27" s="46" t="str">
        <f t="shared" ref="C27:C42" si="4">IF(B27="","",IF(B27=0,"",(B27/B$6/$A$11)))</f>
        <v/>
      </c>
      <c r="D27" s="22"/>
      <c r="E27" s="46" t="str">
        <f t="shared" ref="E27:E42" si="5">IF(D27="","",IF(D27=0,"",(D27/D$6/$A$11)))</f>
        <v/>
      </c>
      <c r="F27" s="22"/>
      <c r="G27" s="46" t="str">
        <f t="shared" ref="G27:G42" si="6">IF(F27="","",IF(F27=0,"",(F27/F$6/$A$11)))</f>
        <v/>
      </c>
      <c r="H27" s="22"/>
      <c r="I27" s="46" t="str">
        <f t="shared" ref="I27:I42" si="7">IF(H27="","",IF(H27=0,"",(H27/H$6/$A$11)))</f>
        <v/>
      </c>
      <c r="J27" s="280"/>
    </row>
    <row r="28" spans="1:10" s="6" customFormat="1" ht="25.05" customHeight="1" x14ac:dyDescent="0.25">
      <c r="A28" s="18" t="s">
        <v>31</v>
      </c>
      <c r="B28" s="16"/>
      <c r="C28" s="127" t="str">
        <f t="shared" si="4"/>
        <v/>
      </c>
      <c r="D28" s="16"/>
      <c r="E28" s="127" t="str">
        <f t="shared" si="5"/>
        <v/>
      </c>
      <c r="F28" s="16"/>
      <c r="G28" s="46" t="str">
        <f t="shared" si="6"/>
        <v/>
      </c>
      <c r="H28" s="16"/>
      <c r="I28" s="46" t="str">
        <f t="shared" si="7"/>
        <v/>
      </c>
      <c r="J28" s="280"/>
    </row>
    <row r="29" spans="1:10" s="6" customFormat="1" ht="25.05" customHeight="1" x14ac:dyDescent="0.25">
      <c r="A29" s="18" t="s">
        <v>32</v>
      </c>
      <c r="B29" s="16"/>
      <c r="C29" s="127" t="str">
        <f t="shared" si="4"/>
        <v/>
      </c>
      <c r="D29" s="16"/>
      <c r="E29" s="127" t="str">
        <f t="shared" si="5"/>
        <v/>
      </c>
      <c r="F29" s="16"/>
      <c r="G29" s="46" t="str">
        <f t="shared" si="6"/>
        <v/>
      </c>
      <c r="H29" s="16"/>
      <c r="I29" s="46" t="str">
        <f t="shared" si="7"/>
        <v/>
      </c>
      <c r="J29" s="280"/>
    </row>
    <row r="30" spans="1:10" s="6" customFormat="1" ht="25.05" customHeight="1" x14ac:dyDescent="0.25">
      <c r="A30" s="18" t="s">
        <v>33</v>
      </c>
      <c r="B30" s="16"/>
      <c r="C30" s="127" t="str">
        <f t="shared" si="4"/>
        <v/>
      </c>
      <c r="D30" s="16"/>
      <c r="E30" s="127" t="str">
        <f t="shared" si="5"/>
        <v/>
      </c>
      <c r="F30" s="16"/>
      <c r="G30" s="46" t="str">
        <f t="shared" si="6"/>
        <v/>
      </c>
      <c r="H30" s="16"/>
      <c r="I30" s="46" t="str">
        <f t="shared" si="7"/>
        <v/>
      </c>
      <c r="J30" s="280"/>
    </row>
    <row r="31" spans="1:10" s="6" customFormat="1" ht="25.05" customHeight="1" x14ac:dyDescent="0.25">
      <c r="A31" s="18" t="s">
        <v>34</v>
      </c>
      <c r="B31" s="16"/>
      <c r="C31" s="127" t="str">
        <f t="shared" si="4"/>
        <v/>
      </c>
      <c r="D31" s="16"/>
      <c r="E31" s="127" t="str">
        <f t="shared" si="5"/>
        <v/>
      </c>
      <c r="F31" s="16"/>
      <c r="G31" s="46" t="str">
        <f t="shared" si="6"/>
        <v/>
      </c>
      <c r="H31" s="16"/>
      <c r="I31" s="46" t="str">
        <f t="shared" si="7"/>
        <v/>
      </c>
      <c r="J31" s="280"/>
    </row>
    <row r="32" spans="1:10" s="6" customFormat="1" ht="25.05" customHeight="1" x14ac:dyDescent="0.25">
      <c r="A32" s="18" t="s">
        <v>35</v>
      </c>
      <c r="B32" s="16"/>
      <c r="C32" s="127" t="str">
        <f t="shared" si="4"/>
        <v/>
      </c>
      <c r="D32" s="16"/>
      <c r="E32" s="127" t="str">
        <f t="shared" si="5"/>
        <v/>
      </c>
      <c r="F32" s="16"/>
      <c r="G32" s="46" t="str">
        <f t="shared" si="6"/>
        <v/>
      </c>
      <c r="H32" s="16"/>
      <c r="I32" s="46" t="str">
        <f t="shared" si="7"/>
        <v/>
      </c>
      <c r="J32" s="280"/>
    </row>
    <row r="33" spans="1:10" s="6" customFormat="1" ht="25.05" customHeight="1" x14ac:dyDescent="0.25">
      <c r="A33" s="18" t="s">
        <v>36</v>
      </c>
      <c r="B33" s="16"/>
      <c r="C33" s="127" t="str">
        <f t="shared" si="4"/>
        <v/>
      </c>
      <c r="D33" s="16"/>
      <c r="E33" s="127" t="str">
        <f t="shared" si="5"/>
        <v/>
      </c>
      <c r="F33" s="16"/>
      <c r="G33" s="46" t="str">
        <f t="shared" si="6"/>
        <v/>
      </c>
      <c r="H33" s="16"/>
      <c r="I33" s="46" t="str">
        <f t="shared" si="7"/>
        <v/>
      </c>
      <c r="J33" s="280"/>
    </row>
    <row r="34" spans="1:10" s="6" customFormat="1" ht="25.05" customHeight="1" x14ac:dyDescent="0.25">
      <c r="A34" s="18" t="s">
        <v>37</v>
      </c>
      <c r="B34" s="16"/>
      <c r="C34" s="127" t="str">
        <f t="shared" si="4"/>
        <v/>
      </c>
      <c r="D34" s="16"/>
      <c r="E34" s="127" t="str">
        <f t="shared" si="5"/>
        <v/>
      </c>
      <c r="F34" s="16"/>
      <c r="G34" s="46" t="str">
        <f t="shared" si="6"/>
        <v/>
      </c>
      <c r="H34" s="16"/>
      <c r="I34" s="46" t="str">
        <f t="shared" si="7"/>
        <v/>
      </c>
      <c r="J34" s="280"/>
    </row>
    <row r="35" spans="1:10" s="6" customFormat="1" ht="25.05" customHeight="1" x14ac:dyDescent="0.25">
      <c r="A35" s="18" t="s">
        <v>38</v>
      </c>
      <c r="B35" s="16"/>
      <c r="C35" s="127" t="str">
        <f t="shared" si="4"/>
        <v/>
      </c>
      <c r="D35" s="16"/>
      <c r="E35" s="127" t="str">
        <f t="shared" si="5"/>
        <v/>
      </c>
      <c r="F35" s="16"/>
      <c r="G35" s="46" t="str">
        <f t="shared" si="6"/>
        <v/>
      </c>
      <c r="H35" s="16"/>
      <c r="I35" s="46" t="str">
        <f t="shared" si="7"/>
        <v/>
      </c>
      <c r="J35" s="280"/>
    </row>
    <row r="36" spans="1:10" s="6" customFormat="1" ht="25.05" customHeight="1" x14ac:dyDescent="0.25">
      <c r="A36" s="18" t="s">
        <v>39</v>
      </c>
      <c r="B36" s="16"/>
      <c r="C36" s="127" t="str">
        <f t="shared" si="4"/>
        <v/>
      </c>
      <c r="D36" s="16"/>
      <c r="E36" s="127" t="str">
        <f t="shared" si="5"/>
        <v/>
      </c>
      <c r="F36" s="16"/>
      <c r="G36" s="46" t="str">
        <f t="shared" si="6"/>
        <v/>
      </c>
      <c r="H36" s="16"/>
      <c r="I36" s="46" t="str">
        <f t="shared" si="7"/>
        <v/>
      </c>
      <c r="J36" s="280"/>
    </row>
    <row r="37" spans="1:10" s="6" customFormat="1" ht="25.05" customHeight="1" x14ac:dyDescent="0.25">
      <c r="A37" s="18" t="s">
        <v>40</v>
      </c>
      <c r="B37" s="16"/>
      <c r="C37" s="127" t="str">
        <f t="shared" si="4"/>
        <v/>
      </c>
      <c r="D37" s="16"/>
      <c r="E37" s="127" t="str">
        <f t="shared" si="5"/>
        <v/>
      </c>
      <c r="F37" s="16"/>
      <c r="G37" s="46" t="str">
        <f t="shared" si="6"/>
        <v/>
      </c>
      <c r="H37" s="16"/>
      <c r="I37" s="46" t="str">
        <f t="shared" si="7"/>
        <v/>
      </c>
      <c r="J37" s="280"/>
    </row>
    <row r="38" spans="1:10" s="6" customFormat="1" ht="25.05" customHeight="1" x14ac:dyDescent="0.25">
      <c r="A38" s="18" t="s">
        <v>23</v>
      </c>
      <c r="B38" s="16"/>
      <c r="C38" s="127" t="str">
        <f t="shared" si="4"/>
        <v/>
      </c>
      <c r="D38" s="16"/>
      <c r="E38" s="127" t="str">
        <f t="shared" si="5"/>
        <v/>
      </c>
      <c r="F38" s="16"/>
      <c r="G38" s="46" t="str">
        <f t="shared" si="6"/>
        <v/>
      </c>
      <c r="H38" s="16"/>
      <c r="I38" s="46" t="str">
        <f t="shared" si="7"/>
        <v/>
      </c>
      <c r="J38" s="280"/>
    </row>
    <row r="39" spans="1:10" s="6" customFormat="1" ht="25.05" customHeight="1" x14ac:dyDescent="0.25">
      <c r="A39" s="18" t="s">
        <v>41</v>
      </c>
      <c r="B39" s="16"/>
      <c r="C39" s="127" t="str">
        <f t="shared" si="4"/>
        <v/>
      </c>
      <c r="D39" s="16"/>
      <c r="E39" s="127" t="str">
        <f t="shared" si="5"/>
        <v/>
      </c>
      <c r="F39" s="16"/>
      <c r="G39" s="46" t="str">
        <f t="shared" si="6"/>
        <v/>
      </c>
      <c r="H39" s="16"/>
      <c r="I39" s="46" t="str">
        <f t="shared" si="7"/>
        <v/>
      </c>
      <c r="J39" s="280"/>
    </row>
    <row r="40" spans="1:10" s="6" customFormat="1" ht="25.05" customHeight="1" x14ac:dyDescent="0.25">
      <c r="A40" s="18" t="s">
        <v>42</v>
      </c>
      <c r="B40" s="22"/>
      <c r="C40" s="127" t="str">
        <f t="shared" si="4"/>
        <v/>
      </c>
      <c r="D40" s="22"/>
      <c r="E40" s="127" t="str">
        <f t="shared" si="5"/>
        <v/>
      </c>
      <c r="F40" s="22"/>
      <c r="G40" s="46" t="str">
        <f t="shared" si="6"/>
        <v/>
      </c>
      <c r="H40" s="22"/>
      <c r="I40" s="46" t="str">
        <f t="shared" si="7"/>
        <v/>
      </c>
      <c r="J40" s="280"/>
    </row>
    <row r="41" spans="1:10" s="6" customFormat="1" ht="25.05" customHeight="1" x14ac:dyDescent="0.25">
      <c r="A41" s="18" t="s">
        <v>43</v>
      </c>
      <c r="B41" s="22"/>
      <c r="C41" s="127" t="str">
        <f t="shared" si="4"/>
        <v/>
      </c>
      <c r="D41" s="22"/>
      <c r="E41" s="127" t="str">
        <f t="shared" si="5"/>
        <v/>
      </c>
      <c r="F41" s="22"/>
      <c r="G41" s="46" t="str">
        <f t="shared" si="6"/>
        <v/>
      </c>
      <c r="H41" s="22"/>
      <c r="I41" s="46" t="str">
        <f t="shared" si="7"/>
        <v/>
      </c>
      <c r="J41" s="280"/>
    </row>
    <row r="42" spans="1:10" s="6" customFormat="1" ht="25.05" customHeight="1" x14ac:dyDescent="0.25">
      <c r="A42" s="207" t="s">
        <v>44</v>
      </c>
      <c r="B42" s="16"/>
      <c r="C42" s="127" t="str">
        <f t="shared" si="4"/>
        <v/>
      </c>
      <c r="D42" s="16"/>
      <c r="E42" s="127" t="str">
        <f t="shared" si="5"/>
        <v/>
      </c>
      <c r="F42" s="16"/>
      <c r="G42" s="46" t="str">
        <f t="shared" si="6"/>
        <v/>
      </c>
      <c r="H42" s="16"/>
      <c r="I42" s="46" t="str">
        <f t="shared" si="7"/>
        <v/>
      </c>
      <c r="J42" s="280"/>
    </row>
    <row r="43" spans="1:10" s="6" customFormat="1" ht="25.05" customHeight="1" x14ac:dyDescent="0.25">
      <c r="A43" s="130" t="s">
        <v>45</v>
      </c>
      <c r="B43" s="16"/>
      <c r="C43" s="127"/>
      <c r="D43" s="16"/>
      <c r="E43" s="127"/>
      <c r="F43" s="16"/>
      <c r="G43" s="46"/>
      <c r="H43" s="16"/>
      <c r="I43" s="46"/>
      <c r="J43" s="290"/>
    </row>
    <row r="44" spans="1:10" s="7" customFormat="1" ht="25.05" customHeight="1" x14ac:dyDescent="0.25">
      <c r="A44" s="206" t="s">
        <v>46</v>
      </c>
      <c r="B44" s="55">
        <f>SUM(B27:B43)</f>
        <v>0</v>
      </c>
      <c r="C44" s="127" t="str">
        <f>IF(B44="","",IF(B44=0,"",(B44/B$6/$A$11)))</f>
        <v/>
      </c>
      <c r="D44" s="55">
        <f>SUM(D27:D43)</f>
        <v>0</v>
      </c>
      <c r="E44" s="127" t="str">
        <f>IF(D44="","",IF(D44=0,"",(D44/D$6/$A$11)))</f>
        <v/>
      </c>
      <c r="F44" s="55">
        <f>SUM(F27:F43)</f>
        <v>0</v>
      </c>
      <c r="G44" s="46" t="str">
        <f>IF(F44="","",IF(F44=0,"",(F44/F$6/$A$11)))</f>
        <v/>
      </c>
      <c r="H44" s="55">
        <f>SUM(H27:H43)</f>
        <v>0</v>
      </c>
      <c r="I44" s="46" t="str">
        <f>IF(H44="","",IF(H44=0,"",(H44/H$6/$A$11)))</f>
        <v/>
      </c>
      <c r="J44" s="280"/>
    </row>
    <row r="45" spans="1:10" ht="33" customHeight="1" x14ac:dyDescent="0.25">
      <c r="A45" s="108" t="s">
        <v>47</v>
      </c>
      <c r="B45" s="14"/>
      <c r="C45" s="14"/>
      <c r="D45" s="14"/>
      <c r="E45" s="14"/>
      <c r="F45" s="14"/>
      <c r="G45" s="14"/>
      <c r="H45" s="14"/>
      <c r="I45" s="14"/>
    </row>
    <row r="46" spans="1:10" s="6" customFormat="1" ht="25.05" customHeight="1" x14ac:dyDescent="0.25">
      <c r="A46" s="18" t="s">
        <v>48</v>
      </c>
      <c r="B46" s="16"/>
      <c r="C46" s="46" t="str">
        <f>IF(B46="","",IF(B46=0,"",(B46/B$6/$A$11)))</f>
        <v/>
      </c>
      <c r="D46" s="196"/>
      <c r="E46" s="46" t="str">
        <f>IF(D46="","",IF(D46=0,"",(D46/D$6/$A$11)))</f>
        <v/>
      </c>
      <c r="F46" s="196"/>
      <c r="G46" s="46" t="str">
        <f>IF(F46="","",IF(F46=0,"",(F46/F$6/$A$11)))</f>
        <v/>
      </c>
      <c r="H46" s="16"/>
      <c r="I46" s="46" t="str">
        <f>IF(H46="","",IF(H46=0,"",(H46/H$6/$A$11)))</f>
        <v/>
      </c>
      <c r="J46" s="280"/>
    </row>
    <row r="47" spans="1:10" s="6" customFormat="1" ht="25.05" customHeight="1" x14ac:dyDescent="0.25">
      <c r="A47" s="18" t="s">
        <v>49</v>
      </c>
      <c r="B47" s="16"/>
      <c r="C47" s="127" t="str">
        <f>IF(B47="","",IF(B47=0,"",(B47/B$6/$A$11)))</f>
        <v/>
      </c>
      <c r="D47" s="16"/>
      <c r="E47" s="127" t="str">
        <f>IF(D47="","",IF(D47=0,"",(D47/D$6/$A$11)))</f>
        <v/>
      </c>
      <c r="F47" s="16"/>
      <c r="G47" s="46" t="str">
        <f>IF(F47="","",IF(F47=0,"",(F47/F$6/$A$11)))</f>
        <v/>
      </c>
      <c r="H47" s="16"/>
      <c r="I47" s="46" t="str">
        <f>IF(H47="","",IF(H47=0,"",(H47/H$6/$A$11)))</f>
        <v/>
      </c>
      <c r="J47" s="280"/>
    </row>
    <row r="48" spans="1:10" ht="25.05" customHeight="1" x14ac:dyDescent="0.25">
      <c r="A48" s="102" t="s">
        <v>50</v>
      </c>
      <c r="B48" s="16"/>
      <c r="C48" s="127" t="str">
        <f>IF(B48="","",IF(B48=0,"",(B48/B$6/$A$11)))</f>
        <v/>
      </c>
      <c r="D48" s="16"/>
      <c r="E48" s="127" t="str">
        <f>IF(D48="","",IF(D48=0,"",(D48/D$6/$A$11)))</f>
        <v/>
      </c>
      <c r="F48" s="16"/>
      <c r="G48" s="46" t="str">
        <f>IF(F48="","",IF(F48=0,"",(F48/F$6/$A$11)))</f>
        <v/>
      </c>
      <c r="H48" s="16"/>
      <c r="I48" s="46" t="str">
        <f>IF(H48="","",IF(H48=0,"",(H48/H$6/$A$11)))</f>
        <v/>
      </c>
    </row>
    <row r="49" spans="1:10" s="6" customFormat="1" ht="25.05" customHeight="1" x14ac:dyDescent="0.25">
      <c r="A49" s="103" t="s">
        <v>51</v>
      </c>
      <c r="B49" s="55">
        <f>SUM(B46:B48)</f>
        <v>0</v>
      </c>
      <c r="C49" s="127" t="str">
        <f>IF(B49="","",IF(B49=0,"",(B49/B$6/$A$11)))</f>
        <v/>
      </c>
      <c r="D49" s="55">
        <f>SUM(D46:D48)</f>
        <v>0</v>
      </c>
      <c r="E49" s="127" t="str">
        <f>IF(D49="","",IF(D49=0,"",(D49/D$6/$A$11)))</f>
        <v/>
      </c>
      <c r="F49" s="55">
        <f>SUM(F46:F48)</f>
        <v>0</v>
      </c>
      <c r="G49" s="46" t="str">
        <f>IF(F49="","",IF(F49=0,"",(F49/F$6/$A$11)))</f>
        <v/>
      </c>
      <c r="H49" s="55">
        <f>SUM(H46:H48)</f>
        <v>0</v>
      </c>
      <c r="I49" s="46" t="str">
        <f>IF(H49="","",IF(H49=0,"",(H49/H$6/$A$11)))</f>
        <v/>
      </c>
      <c r="J49" s="280"/>
    </row>
    <row r="50" spans="1:10" s="6" customFormat="1" ht="40.200000000000003" customHeight="1" x14ac:dyDescent="0.25">
      <c r="A50" s="108" t="s">
        <v>52</v>
      </c>
      <c r="B50" s="14"/>
      <c r="C50" s="14"/>
      <c r="D50" s="14"/>
      <c r="E50" s="14"/>
      <c r="F50" s="14"/>
      <c r="G50" s="14"/>
      <c r="H50" s="14"/>
      <c r="I50" s="14"/>
      <c r="J50" s="280"/>
    </row>
    <row r="51" spans="1:10" s="255" customFormat="1" ht="24.6" customHeight="1" x14ac:dyDescent="0.25">
      <c r="A51" s="254" t="s">
        <v>447</v>
      </c>
      <c r="B51" s="16"/>
      <c r="C51" s="46" t="str">
        <f t="shared" ref="C51:C60" si="8">IF(B51="","",IF(B51=0,"",(B51/B$6/$A$11)))</f>
        <v/>
      </c>
      <c r="D51" s="196"/>
      <c r="E51" s="46" t="str">
        <f t="shared" ref="E51:E60" si="9">IF(D51="","",IF(D51=0,"",(D51/D$6/$A$11)))</f>
        <v/>
      </c>
      <c r="F51" s="196"/>
      <c r="G51" s="46" t="str">
        <f t="shared" ref="G51:G60" si="10">IF(F51="","",IF(F51=0,"",(F51/F$6/$A$11)))</f>
        <v/>
      </c>
      <c r="H51" s="16"/>
      <c r="I51" s="46" t="str">
        <f t="shared" ref="I51:I60" si="11">IF(H51="","",IF(H51=0,"",(H51/H$6/$A$11)))</f>
        <v/>
      </c>
      <c r="J51" s="280"/>
    </row>
    <row r="52" spans="1:10" s="255" customFormat="1" ht="24.6" customHeight="1" x14ac:dyDescent="0.25">
      <c r="A52" s="256" t="s">
        <v>53</v>
      </c>
      <c r="B52" s="16"/>
      <c r="C52" s="46" t="str">
        <f t="shared" si="8"/>
        <v/>
      </c>
      <c r="D52" s="196"/>
      <c r="E52" s="46" t="str">
        <f t="shared" si="9"/>
        <v/>
      </c>
      <c r="F52" s="196"/>
      <c r="G52" s="46" t="str">
        <f t="shared" si="10"/>
        <v/>
      </c>
      <c r="H52" s="16"/>
      <c r="I52" s="46" t="str">
        <f t="shared" si="11"/>
        <v/>
      </c>
      <c r="J52" s="280"/>
    </row>
    <row r="53" spans="1:10" s="6" customFormat="1" ht="25.05" customHeight="1" x14ac:dyDescent="0.25">
      <c r="A53" s="18" t="s">
        <v>54</v>
      </c>
      <c r="B53" s="16"/>
      <c r="C53" s="127" t="str">
        <f t="shared" si="8"/>
        <v/>
      </c>
      <c r="D53" s="16"/>
      <c r="E53" s="127" t="str">
        <f t="shared" si="9"/>
        <v/>
      </c>
      <c r="F53" s="16"/>
      <c r="G53" s="46" t="str">
        <f t="shared" si="10"/>
        <v/>
      </c>
      <c r="H53" s="16"/>
      <c r="I53" s="46" t="str">
        <f t="shared" si="11"/>
        <v/>
      </c>
      <c r="J53" s="280"/>
    </row>
    <row r="54" spans="1:10" s="6" customFormat="1" ht="25.05" customHeight="1" x14ac:dyDescent="0.25">
      <c r="A54" s="18" t="s">
        <v>55</v>
      </c>
      <c r="B54" s="16"/>
      <c r="C54" s="127" t="str">
        <f t="shared" si="8"/>
        <v/>
      </c>
      <c r="D54" s="16"/>
      <c r="E54" s="127" t="str">
        <f t="shared" si="9"/>
        <v/>
      </c>
      <c r="F54" s="16"/>
      <c r="G54" s="46" t="str">
        <f t="shared" si="10"/>
        <v/>
      </c>
      <c r="H54" s="16"/>
      <c r="I54" s="46" t="str">
        <f t="shared" si="11"/>
        <v/>
      </c>
      <c r="J54" s="280"/>
    </row>
    <row r="55" spans="1:10" s="6" customFormat="1" ht="25.05" customHeight="1" x14ac:dyDescent="0.25">
      <c r="A55" s="18" t="s">
        <v>56</v>
      </c>
      <c r="B55" s="16"/>
      <c r="C55" s="127" t="str">
        <f t="shared" si="8"/>
        <v/>
      </c>
      <c r="D55" s="16"/>
      <c r="E55" s="127" t="str">
        <f t="shared" si="9"/>
        <v/>
      </c>
      <c r="F55" s="16"/>
      <c r="G55" s="46" t="str">
        <f t="shared" si="10"/>
        <v/>
      </c>
      <c r="H55" s="16"/>
      <c r="I55" s="46" t="str">
        <f t="shared" si="11"/>
        <v/>
      </c>
      <c r="J55" s="280"/>
    </row>
    <row r="56" spans="1:10" s="6" customFormat="1" ht="25.05" customHeight="1" x14ac:dyDescent="0.25">
      <c r="A56" s="125" t="s">
        <v>57</v>
      </c>
      <c r="B56" s="126">
        <f>SUM(B51:B55)</f>
        <v>0</v>
      </c>
      <c r="C56" s="127" t="str">
        <f t="shared" si="8"/>
        <v/>
      </c>
      <c r="D56" s="126">
        <f>SUM(D51:D55)</f>
        <v>0</v>
      </c>
      <c r="E56" s="127" t="str">
        <f t="shared" si="9"/>
        <v/>
      </c>
      <c r="F56" s="126">
        <f>SUM(F51:F55)</f>
        <v>0</v>
      </c>
      <c r="G56" s="46" t="str">
        <f t="shared" si="10"/>
        <v/>
      </c>
      <c r="H56" s="126">
        <f>SUM(H51:H55)</f>
        <v>0</v>
      </c>
      <c r="I56" s="46" t="str">
        <f t="shared" si="11"/>
        <v/>
      </c>
      <c r="J56" s="280"/>
    </row>
    <row r="57" spans="1:10" s="6" customFormat="1" ht="25.05" customHeight="1" thickBot="1" x14ac:dyDescent="0.3">
      <c r="A57" s="105" t="s">
        <v>58</v>
      </c>
      <c r="B57" s="56">
        <f>B44+B56</f>
        <v>0</v>
      </c>
      <c r="C57" s="199" t="str">
        <f t="shared" si="8"/>
        <v/>
      </c>
      <c r="D57" s="56">
        <f>D44+D56</f>
        <v>0</v>
      </c>
      <c r="E57" s="199" t="str">
        <f t="shared" si="9"/>
        <v/>
      </c>
      <c r="F57" s="56">
        <f>F44+F56</f>
        <v>0</v>
      </c>
      <c r="G57" s="199" t="str">
        <f t="shared" si="10"/>
        <v/>
      </c>
      <c r="H57" s="56">
        <f>H44+H56</f>
        <v>0</v>
      </c>
      <c r="I57" s="199" t="str">
        <f t="shared" si="11"/>
        <v/>
      </c>
      <c r="J57" s="280"/>
    </row>
    <row r="58" spans="1:10" s="6" customFormat="1" ht="36.6" customHeight="1" thickTop="1" x14ac:dyDescent="0.25">
      <c r="A58" s="130" t="s">
        <v>59</v>
      </c>
      <c r="B58" s="270">
        <f>B25+B49-B57</f>
        <v>0</v>
      </c>
      <c r="C58" s="127" t="str">
        <f t="shared" si="8"/>
        <v/>
      </c>
      <c r="D58" s="270">
        <f>D25+D49-D57</f>
        <v>0</v>
      </c>
      <c r="E58" s="127" t="str">
        <f t="shared" si="9"/>
        <v/>
      </c>
      <c r="F58" s="270">
        <f>F25+F49-F57</f>
        <v>0</v>
      </c>
      <c r="G58" s="127" t="str">
        <f t="shared" si="10"/>
        <v/>
      </c>
      <c r="H58" s="270">
        <f>H25+H49-H57</f>
        <v>0</v>
      </c>
      <c r="I58" s="127" t="str">
        <f t="shared" si="11"/>
        <v/>
      </c>
      <c r="J58" s="290"/>
    </row>
    <row r="59" spans="1:10" s="6" customFormat="1" ht="36.6" customHeight="1" x14ac:dyDescent="0.25">
      <c r="A59" s="133" t="s">
        <v>60</v>
      </c>
      <c r="B59" s="16">
        <f>'År 2018'!B60</f>
        <v>0</v>
      </c>
      <c r="C59" s="127" t="str">
        <f t="shared" si="8"/>
        <v/>
      </c>
      <c r="D59" s="16">
        <f>'År 2018'!D60</f>
        <v>0</v>
      </c>
      <c r="E59" s="127" t="str">
        <f t="shared" si="9"/>
        <v/>
      </c>
      <c r="F59" s="16">
        <f>'År 2018'!F60</f>
        <v>0</v>
      </c>
      <c r="G59" s="46" t="str">
        <f t="shared" si="10"/>
        <v/>
      </c>
      <c r="H59" s="16">
        <f>'År 2018'!H60</f>
        <v>0</v>
      </c>
      <c r="I59" s="46" t="str">
        <f t="shared" si="11"/>
        <v/>
      </c>
      <c r="J59" s="280"/>
    </row>
    <row r="60" spans="1:10" s="7" customFormat="1" ht="36.6" customHeight="1" x14ac:dyDescent="0.25">
      <c r="A60" s="133" t="s">
        <v>61</v>
      </c>
      <c r="B60" s="158">
        <f>B58+B59</f>
        <v>0</v>
      </c>
      <c r="C60" s="127" t="str">
        <f t="shared" si="8"/>
        <v/>
      </c>
      <c r="D60" s="159">
        <f>D58+D59</f>
        <v>0</v>
      </c>
      <c r="E60" s="127" t="str">
        <f t="shared" si="9"/>
        <v/>
      </c>
      <c r="F60" s="159">
        <f>F58+F59</f>
        <v>0</v>
      </c>
      <c r="G60" s="46" t="str">
        <f t="shared" si="10"/>
        <v/>
      </c>
      <c r="H60" s="159">
        <f>H58+H59</f>
        <v>0</v>
      </c>
      <c r="I60" s="46" t="str">
        <f t="shared" si="11"/>
        <v/>
      </c>
      <c r="J60" s="280"/>
    </row>
    <row r="61" spans="1:10" s="57" customFormat="1" ht="48" customHeight="1" thickBot="1" x14ac:dyDescent="0.35">
      <c r="A61" s="188" t="s">
        <v>62</v>
      </c>
      <c r="B61" s="190"/>
      <c r="C61" s="190"/>
      <c r="D61" s="190"/>
      <c r="E61" s="190"/>
      <c r="F61" s="190"/>
      <c r="G61" s="190"/>
      <c r="H61" s="190"/>
      <c r="I61" s="190"/>
      <c r="J61" s="280"/>
    </row>
    <row r="62" spans="1:10" s="6" customFormat="1" ht="25.05" customHeight="1" thickTop="1" x14ac:dyDescent="0.25">
      <c r="A62" s="108" t="s">
        <v>63</v>
      </c>
      <c r="B62" s="14"/>
      <c r="C62" s="14"/>
      <c r="D62" s="14"/>
      <c r="E62" s="14"/>
      <c r="F62" s="14"/>
      <c r="G62" s="14"/>
      <c r="H62" s="14"/>
      <c r="I62" s="14"/>
      <c r="J62" s="280"/>
    </row>
    <row r="63" spans="1:10" s="6" customFormat="1" ht="25.05" customHeight="1" x14ac:dyDescent="0.25">
      <c r="A63" s="18" t="s">
        <v>64</v>
      </c>
      <c r="B63" s="22"/>
      <c r="C63" s="46" t="str">
        <f>IF(B63="","",IF(B63=0,"",(B63/B$6/$A$11)))</f>
        <v/>
      </c>
      <c r="D63" s="22"/>
      <c r="E63" s="46" t="str">
        <f>IF(D63="","",IF(D63=0,"",(D63/D$6/$A$11)))</f>
        <v/>
      </c>
      <c r="F63" s="22"/>
      <c r="G63" s="46" t="str">
        <f>IF(F63="","",IF(F63=0,"",(F63/F$6/$A$11)))</f>
        <v/>
      </c>
      <c r="H63" s="22"/>
      <c r="I63" s="46" t="str">
        <f>IF(H63="","",IF(H63=0,"",(H63/H$6/$A$11)))</f>
        <v/>
      </c>
      <c r="J63" s="280"/>
    </row>
    <row r="64" spans="1:10" s="6" customFormat="1" ht="25.05" customHeight="1" x14ac:dyDescent="0.25">
      <c r="A64" s="18" t="s">
        <v>23</v>
      </c>
      <c r="B64" s="16"/>
      <c r="C64" s="127" t="str">
        <f>IF(B64="","",IF(B64=0,"",(B64/B$6/$A$11)))</f>
        <v/>
      </c>
      <c r="D64" s="16"/>
      <c r="E64" s="127" t="str">
        <f>IF(D64="","",IF(D64=0,"",(D64/D$6/$A$11)))</f>
        <v/>
      </c>
      <c r="F64" s="16"/>
      <c r="G64" s="127" t="str">
        <f>IF(F64="","",IF(F64=0,"",(F64/F$6/$A$11)))</f>
        <v/>
      </c>
      <c r="H64" s="16"/>
      <c r="I64" s="46" t="str">
        <f>IF(H64="","",IF(H64=0,"",(H64/H$6/$A$11)))</f>
        <v/>
      </c>
      <c r="J64" s="280"/>
    </row>
    <row r="65" spans="1:10" s="4" customFormat="1" ht="25.05" customHeight="1" x14ac:dyDescent="0.25">
      <c r="A65" s="18" t="s">
        <v>65</v>
      </c>
      <c r="B65" s="16"/>
      <c r="C65" s="127" t="str">
        <f>IF(B65="","",IF(B65=0,"",(B65/B$6/$A$11)))</f>
        <v/>
      </c>
      <c r="D65" s="16"/>
      <c r="E65" s="127" t="str">
        <f>IF(D65="","",IF(D65=0,"",(D65/D$6/$A$11)))</f>
        <v/>
      </c>
      <c r="F65" s="16"/>
      <c r="G65" s="46" t="str">
        <f>IF(F65="","",IF(F65=0,"",(F65/F$6/$A$11)))</f>
        <v/>
      </c>
      <c r="H65" s="16"/>
      <c r="I65" s="46" t="str">
        <f>IF(H65="","",IF(H65=0,"",(H65/H$6/$A$11)))</f>
        <v/>
      </c>
      <c r="J65" s="280"/>
    </row>
    <row r="66" spans="1:10" s="6" customFormat="1" ht="25.05" customHeight="1" x14ac:dyDescent="0.25">
      <c r="A66" s="106" t="s">
        <v>66</v>
      </c>
      <c r="B66" s="16"/>
      <c r="C66" s="127" t="str">
        <f>IF(B66="","",IF(B66=0,"",(B66/B$6/$A$11)))</f>
        <v/>
      </c>
      <c r="D66" s="16"/>
      <c r="E66" s="127" t="str">
        <f>IF(D66="","",IF(D66=0,"",(D66/D$6/$A$11)))</f>
        <v/>
      </c>
      <c r="F66" s="16"/>
      <c r="G66" s="46" t="str">
        <f>IF(F66="","",IF(F66=0,"",(F66/F$6/$A$11)))</f>
        <v/>
      </c>
      <c r="H66" s="16"/>
      <c r="I66" s="46" t="str">
        <f>IF(H66="","",IF(H66=0,"",(H66/H$6/$A$11)))</f>
        <v/>
      </c>
      <c r="J66" s="280"/>
    </row>
    <row r="67" spans="1:10" s="6" customFormat="1" ht="36" customHeight="1" x14ac:dyDescent="0.25">
      <c r="A67" s="103" t="s">
        <v>28</v>
      </c>
      <c r="B67" s="55">
        <f>SUM(B63:B66)</f>
        <v>0</v>
      </c>
      <c r="C67" s="127" t="str">
        <f>IF(B67="","",IF(B67=0,"",(B67/B$6/$A$11)))</f>
        <v/>
      </c>
      <c r="D67" s="55">
        <f>SUM(D63:D66)</f>
        <v>0</v>
      </c>
      <c r="E67" s="127" t="str">
        <f>IF(D67="","",IF(D67=0,"",(D67/D$6/$A$11)))</f>
        <v/>
      </c>
      <c r="F67" s="55">
        <f>SUM(F63:F66)</f>
        <v>0</v>
      </c>
      <c r="G67" s="46" t="str">
        <f>IF(F67="","",IF(F67=0,"",(F67/F$6/$A$11)))</f>
        <v/>
      </c>
      <c r="H67" s="55">
        <f>SUM(H63:H66)</f>
        <v>0</v>
      </c>
      <c r="I67" s="46" t="str">
        <f>IF(H67="","",IF(H67=0,"",(H67/H$6/$A$11)))</f>
        <v/>
      </c>
      <c r="J67" s="280"/>
    </row>
    <row r="68" spans="1:10" s="6" customFormat="1" ht="34.200000000000003" customHeight="1" x14ac:dyDescent="0.25">
      <c r="A68" s="108" t="s">
        <v>67</v>
      </c>
      <c r="B68" s="14"/>
      <c r="C68" s="14"/>
      <c r="D68" s="14"/>
      <c r="E68" s="14"/>
      <c r="F68" s="14"/>
      <c r="G68" s="14"/>
      <c r="H68" s="14"/>
      <c r="I68" s="14"/>
      <c r="J68" s="280"/>
    </row>
    <row r="69" spans="1:10" s="6" customFormat="1" ht="25.05" customHeight="1" x14ac:dyDescent="0.25">
      <c r="A69" s="18" t="s">
        <v>30</v>
      </c>
      <c r="B69" s="22"/>
      <c r="C69" s="46" t="str">
        <f t="shared" ref="C69:C87" si="12">IF(B69="","",IF(B69=0,"",(B69/B$6/$A$11)))</f>
        <v/>
      </c>
      <c r="D69" s="22"/>
      <c r="E69" s="46" t="str">
        <f t="shared" ref="E69:E87" si="13">IF(D69="","",IF(D69=0,"",(D69/D$6/$A$11)))</f>
        <v/>
      </c>
      <c r="F69" s="22"/>
      <c r="G69" s="46" t="str">
        <f t="shared" ref="G69:G87" si="14">IF(F69="","",IF(F69=0,"",(F69/F$6/$A$11)))</f>
        <v/>
      </c>
      <c r="H69" s="22"/>
      <c r="I69" s="46" t="str">
        <f t="shared" ref="I69:I87" si="15">IF(H69="","",IF(H69=0,"",(H69/H$6/$A$11)))</f>
        <v/>
      </c>
      <c r="J69" s="280"/>
    </row>
    <row r="70" spans="1:10" s="6" customFormat="1" ht="25.05" customHeight="1" x14ac:dyDescent="0.25">
      <c r="A70" s="18" t="s">
        <v>31</v>
      </c>
      <c r="B70" s="16"/>
      <c r="C70" s="127" t="str">
        <f t="shared" si="12"/>
        <v/>
      </c>
      <c r="D70" s="16"/>
      <c r="E70" s="127" t="str">
        <f t="shared" si="13"/>
        <v/>
      </c>
      <c r="F70" s="16"/>
      <c r="G70" s="46" t="str">
        <f t="shared" si="14"/>
        <v/>
      </c>
      <c r="H70" s="16"/>
      <c r="I70" s="46" t="str">
        <f t="shared" si="15"/>
        <v/>
      </c>
      <c r="J70" s="280"/>
    </row>
    <row r="71" spans="1:10" ht="25.05" customHeight="1" x14ac:dyDescent="0.25">
      <c r="A71" s="18" t="s">
        <v>32</v>
      </c>
      <c r="B71" s="16"/>
      <c r="C71" s="127" t="str">
        <f t="shared" si="12"/>
        <v/>
      </c>
      <c r="D71" s="16"/>
      <c r="E71" s="127" t="str">
        <f t="shared" si="13"/>
        <v/>
      </c>
      <c r="F71" s="16"/>
      <c r="G71" s="46" t="str">
        <f t="shared" si="14"/>
        <v/>
      </c>
      <c r="H71" s="16"/>
      <c r="I71" s="46" t="str">
        <f t="shared" si="15"/>
        <v/>
      </c>
    </row>
    <row r="72" spans="1:10" s="6" customFormat="1" ht="25.05" customHeight="1" x14ac:dyDescent="0.25">
      <c r="A72" s="18" t="s">
        <v>33</v>
      </c>
      <c r="B72" s="16"/>
      <c r="C72" s="127" t="str">
        <f t="shared" si="12"/>
        <v/>
      </c>
      <c r="D72" s="16"/>
      <c r="E72" s="127" t="str">
        <f t="shared" si="13"/>
        <v/>
      </c>
      <c r="F72" s="16"/>
      <c r="G72" s="46" t="str">
        <f t="shared" si="14"/>
        <v/>
      </c>
      <c r="H72" s="16"/>
      <c r="I72" s="46" t="str">
        <f t="shared" si="15"/>
        <v/>
      </c>
      <c r="J72" s="280"/>
    </row>
    <row r="73" spans="1:10" s="6" customFormat="1" ht="25.05" customHeight="1" x14ac:dyDescent="0.25">
      <c r="A73" s="18" t="s">
        <v>34</v>
      </c>
      <c r="B73" s="16"/>
      <c r="C73" s="127" t="str">
        <f t="shared" si="12"/>
        <v/>
      </c>
      <c r="D73" s="16"/>
      <c r="E73" s="127" t="str">
        <f t="shared" si="13"/>
        <v/>
      </c>
      <c r="F73" s="16"/>
      <c r="G73" s="46" t="str">
        <f t="shared" si="14"/>
        <v/>
      </c>
      <c r="H73" s="16"/>
      <c r="I73" s="46" t="str">
        <f t="shared" si="15"/>
        <v/>
      </c>
      <c r="J73" s="280"/>
    </row>
    <row r="74" spans="1:10" s="6" customFormat="1" ht="25.05" customHeight="1" x14ac:dyDescent="0.25">
      <c r="A74" s="18" t="s">
        <v>35</v>
      </c>
      <c r="B74" s="16"/>
      <c r="C74" s="127" t="str">
        <f t="shared" si="12"/>
        <v/>
      </c>
      <c r="D74" s="16"/>
      <c r="E74" s="127" t="str">
        <f t="shared" si="13"/>
        <v/>
      </c>
      <c r="F74" s="16"/>
      <c r="G74" s="46" t="str">
        <f t="shared" si="14"/>
        <v/>
      </c>
      <c r="H74" s="16"/>
      <c r="I74" s="46" t="str">
        <f t="shared" si="15"/>
        <v/>
      </c>
      <c r="J74" s="280"/>
    </row>
    <row r="75" spans="1:10" s="6" customFormat="1" ht="25.05" customHeight="1" x14ac:dyDescent="0.25">
      <c r="A75" s="18" t="s">
        <v>36</v>
      </c>
      <c r="B75" s="16"/>
      <c r="C75" s="127" t="str">
        <f t="shared" si="12"/>
        <v/>
      </c>
      <c r="D75" s="16"/>
      <c r="E75" s="127" t="str">
        <f t="shared" si="13"/>
        <v/>
      </c>
      <c r="F75" s="16"/>
      <c r="G75" s="46" t="str">
        <f t="shared" si="14"/>
        <v/>
      </c>
      <c r="H75" s="16"/>
      <c r="I75" s="46" t="str">
        <f t="shared" si="15"/>
        <v/>
      </c>
      <c r="J75" s="280"/>
    </row>
    <row r="76" spans="1:10" s="6" customFormat="1" ht="25.05" customHeight="1" x14ac:dyDescent="0.25">
      <c r="A76" s="18" t="s">
        <v>37</v>
      </c>
      <c r="B76" s="16"/>
      <c r="C76" s="127" t="str">
        <f t="shared" si="12"/>
        <v/>
      </c>
      <c r="D76" s="16"/>
      <c r="E76" s="127" t="str">
        <f t="shared" si="13"/>
        <v/>
      </c>
      <c r="F76" s="16"/>
      <c r="G76" s="46" t="str">
        <f t="shared" si="14"/>
        <v/>
      </c>
      <c r="H76" s="16"/>
      <c r="I76" s="46" t="str">
        <f t="shared" si="15"/>
        <v/>
      </c>
      <c r="J76" s="280"/>
    </row>
    <row r="77" spans="1:10" s="6" customFormat="1" ht="25.05" customHeight="1" x14ac:dyDescent="0.25">
      <c r="A77" s="18" t="s">
        <v>38</v>
      </c>
      <c r="B77" s="16"/>
      <c r="C77" s="127" t="str">
        <f t="shared" si="12"/>
        <v/>
      </c>
      <c r="D77" s="16"/>
      <c r="E77" s="127" t="str">
        <f t="shared" si="13"/>
        <v/>
      </c>
      <c r="F77" s="16"/>
      <c r="G77" s="46" t="str">
        <f t="shared" si="14"/>
        <v/>
      </c>
      <c r="H77" s="16"/>
      <c r="I77" s="46" t="str">
        <f t="shared" si="15"/>
        <v/>
      </c>
      <c r="J77" s="280"/>
    </row>
    <row r="78" spans="1:10" s="6" customFormat="1" ht="25.05" customHeight="1" x14ac:dyDescent="0.25">
      <c r="A78" s="18" t="s">
        <v>39</v>
      </c>
      <c r="B78" s="16"/>
      <c r="C78" s="127" t="str">
        <f t="shared" si="12"/>
        <v/>
      </c>
      <c r="D78" s="16"/>
      <c r="E78" s="127" t="str">
        <f t="shared" si="13"/>
        <v/>
      </c>
      <c r="F78" s="16"/>
      <c r="G78" s="46" t="str">
        <f t="shared" si="14"/>
        <v/>
      </c>
      <c r="H78" s="16"/>
      <c r="I78" s="46" t="str">
        <f t="shared" si="15"/>
        <v/>
      </c>
      <c r="J78" s="290"/>
    </row>
    <row r="79" spans="1:10" s="6" customFormat="1" ht="25.05" customHeight="1" x14ac:dyDescent="0.25">
      <c r="A79" s="18" t="s">
        <v>40</v>
      </c>
      <c r="B79" s="16"/>
      <c r="C79" s="127" t="str">
        <f t="shared" si="12"/>
        <v/>
      </c>
      <c r="D79" s="16"/>
      <c r="E79" s="127" t="str">
        <f t="shared" si="13"/>
        <v/>
      </c>
      <c r="F79" s="16"/>
      <c r="G79" s="46" t="str">
        <f t="shared" si="14"/>
        <v/>
      </c>
      <c r="H79" s="16"/>
      <c r="I79" s="46" t="str">
        <f t="shared" si="15"/>
        <v/>
      </c>
      <c r="J79" s="280"/>
    </row>
    <row r="80" spans="1:10" s="6" customFormat="1" ht="25.05" customHeight="1" x14ac:dyDescent="0.25">
      <c r="A80" s="18" t="s">
        <v>23</v>
      </c>
      <c r="B80" s="16"/>
      <c r="C80" s="127" t="str">
        <f t="shared" si="12"/>
        <v/>
      </c>
      <c r="D80" s="16"/>
      <c r="E80" s="127" t="str">
        <f t="shared" si="13"/>
        <v/>
      </c>
      <c r="F80" s="16"/>
      <c r="G80" s="46" t="str">
        <f t="shared" si="14"/>
        <v/>
      </c>
      <c r="H80" s="16"/>
      <c r="I80" s="46" t="str">
        <f t="shared" si="15"/>
        <v/>
      </c>
      <c r="J80" s="280"/>
    </row>
    <row r="81" spans="1:10" s="7" customFormat="1" ht="25.05" customHeight="1" x14ac:dyDescent="0.25">
      <c r="A81" s="18" t="s">
        <v>41</v>
      </c>
      <c r="B81" s="16"/>
      <c r="C81" s="127" t="str">
        <f t="shared" si="12"/>
        <v/>
      </c>
      <c r="D81" s="16"/>
      <c r="E81" s="127" t="str">
        <f t="shared" si="13"/>
        <v/>
      </c>
      <c r="F81" s="16"/>
      <c r="G81" s="46" t="str">
        <f t="shared" si="14"/>
        <v/>
      </c>
      <c r="H81" s="16"/>
      <c r="I81" s="46" t="str">
        <f t="shared" si="15"/>
        <v/>
      </c>
      <c r="J81" s="280"/>
    </row>
    <row r="82" spans="1:10" s="6" customFormat="1" ht="25.05" customHeight="1" x14ac:dyDescent="0.25">
      <c r="A82" s="18" t="s">
        <v>42</v>
      </c>
      <c r="B82" s="22"/>
      <c r="C82" s="127" t="str">
        <f t="shared" si="12"/>
        <v/>
      </c>
      <c r="D82" s="22"/>
      <c r="E82" s="127" t="str">
        <f t="shared" si="13"/>
        <v/>
      </c>
      <c r="F82" s="22"/>
      <c r="G82" s="46" t="str">
        <f t="shared" si="14"/>
        <v/>
      </c>
      <c r="H82" s="22"/>
      <c r="I82" s="46" t="str">
        <f t="shared" si="15"/>
        <v/>
      </c>
      <c r="J82" s="280"/>
    </row>
    <row r="83" spans="1:10" s="6" customFormat="1" ht="25.05" customHeight="1" x14ac:dyDescent="0.25">
      <c r="A83" s="18" t="s">
        <v>43</v>
      </c>
      <c r="B83" s="22"/>
      <c r="C83" s="127" t="str">
        <f t="shared" si="12"/>
        <v/>
      </c>
      <c r="D83" s="22"/>
      <c r="E83" s="127" t="str">
        <f t="shared" si="13"/>
        <v/>
      </c>
      <c r="F83" s="22"/>
      <c r="G83" s="46" t="str">
        <f t="shared" si="14"/>
        <v/>
      </c>
      <c r="H83" s="22"/>
      <c r="I83" s="46" t="str">
        <f t="shared" si="15"/>
        <v/>
      </c>
      <c r="J83" s="280"/>
    </row>
    <row r="84" spans="1:10" s="6" customFormat="1" ht="25.05" customHeight="1" x14ac:dyDescent="0.25">
      <c r="A84" s="18" t="s">
        <v>68</v>
      </c>
      <c r="B84" s="16"/>
      <c r="C84" s="127" t="str">
        <f t="shared" si="12"/>
        <v/>
      </c>
      <c r="D84" s="16"/>
      <c r="E84" s="127" t="str">
        <f t="shared" si="13"/>
        <v/>
      </c>
      <c r="F84" s="16"/>
      <c r="G84" s="46" t="str">
        <f t="shared" si="14"/>
        <v/>
      </c>
      <c r="H84" s="16"/>
      <c r="I84" s="46" t="str">
        <f t="shared" si="15"/>
        <v/>
      </c>
      <c r="J84" s="280"/>
    </row>
    <row r="85" spans="1:10" s="9" customFormat="1" ht="25.05" customHeight="1" x14ac:dyDescent="0.25">
      <c r="A85" s="18" t="s">
        <v>45</v>
      </c>
      <c r="B85" s="16"/>
      <c r="C85" s="127" t="str">
        <f t="shared" si="12"/>
        <v/>
      </c>
      <c r="D85" s="16"/>
      <c r="E85" s="127" t="str">
        <f t="shared" si="13"/>
        <v/>
      </c>
      <c r="F85" s="16"/>
      <c r="G85" s="46" t="str">
        <f t="shared" si="14"/>
        <v/>
      </c>
      <c r="H85" s="16"/>
      <c r="I85" s="46" t="str">
        <f t="shared" si="15"/>
        <v/>
      </c>
      <c r="J85" s="280"/>
    </row>
    <row r="86" spans="1:10" s="6" customFormat="1" ht="25.05" customHeight="1" x14ac:dyDescent="0.25">
      <c r="A86" s="107" t="s">
        <v>69</v>
      </c>
      <c r="B86" s="22"/>
      <c r="C86" s="127" t="str">
        <f t="shared" si="12"/>
        <v/>
      </c>
      <c r="D86" s="22"/>
      <c r="E86" s="127" t="str">
        <f t="shared" si="13"/>
        <v/>
      </c>
      <c r="F86" s="16"/>
      <c r="G86" s="46" t="str">
        <f t="shared" si="14"/>
        <v/>
      </c>
      <c r="H86" s="16"/>
      <c r="I86" s="46" t="str">
        <f t="shared" si="15"/>
        <v/>
      </c>
      <c r="J86" s="280"/>
    </row>
    <row r="87" spans="1:10" s="6" customFormat="1" ht="25.05" customHeight="1" x14ac:dyDescent="0.25">
      <c r="A87" s="103" t="s">
        <v>46</v>
      </c>
      <c r="B87" s="55">
        <f>SUM(B69:B86)</f>
        <v>0</v>
      </c>
      <c r="C87" s="127" t="str">
        <f t="shared" si="12"/>
        <v/>
      </c>
      <c r="D87" s="55">
        <f>SUM(D69:D86)</f>
        <v>0</v>
      </c>
      <c r="E87" s="127" t="str">
        <f t="shared" si="13"/>
        <v/>
      </c>
      <c r="F87" s="55">
        <f>SUM(F69:F86)</f>
        <v>0</v>
      </c>
      <c r="G87" s="46" t="str">
        <f t="shared" si="14"/>
        <v/>
      </c>
      <c r="H87" s="55">
        <f>SUM(H69:H86)</f>
        <v>0</v>
      </c>
      <c r="I87" s="46" t="str">
        <f t="shared" si="15"/>
        <v/>
      </c>
      <c r="J87" s="280"/>
    </row>
    <row r="88" spans="1:10" s="6" customFormat="1" ht="38.4" customHeight="1" x14ac:dyDescent="0.25">
      <c r="A88" s="108" t="s">
        <v>70</v>
      </c>
      <c r="B88" s="14"/>
      <c r="C88" s="14"/>
      <c r="D88" s="14"/>
      <c r="E88" s="14"/>
      <c r="F88" s="14"/>
      <c r="G88" s="14"/>
      <c r="H88" s="14"/>
      <c r="I88" s="14"/>
      <c r="J88" s="280"/>
    </row>
    <row r="89" spans="1:10" s="6" customFormat="1" ht="25.05" customHeight="1" x14ac:dyDescent="0.25">
      <c r="A89" s="18" t="s">
        <v>48</v>
      </c>
      <c r="B89" s="16"/>
      <c r="C89" s="46" t="str">
        <f>IF(B89="","",IF(B89=0,"",(B89/B$6/$A$11)))</f>
        <v/>
      </c>
      <c r="D89" s="196"/>
      <c r="E89" s="46" t="str">
        <f>IF(D89="","",IF(D89=0,"",(D89/D$6/$A$11)))</f>
        <v/>
      </c>
      <c r="F89" s="196"/>
      <c r="G89" s="46" t="str">
        <f>IF(F89="","",IF(F89=0,"",(F89/F$6/$A$11)))</f>
        <v/>
      </c>
      <c r="H89" s="16"/>
      <c r="I89" s="46" t="str">
        <f>IF(H89="","",IF(H89=0,"",(H89/H$6/$A$11)))</f>
        <v/>
      </c>
      <c r="J89" s="280"/>
    </row>
    <row r="90" spans="1:10" s="6" customFormat="1" ht="25.05" customHeight="1" x14ac:dyDescent="0.25">
      <c r="A90" s="18" t="s">
        <v>49</v>
      </c>
      <c r="B90" s="16"/>
      <c r="C90" s="127" t="str">
        <f>IF(B90="","",IF(B90=0,"",(B90/B$6/$A$11)))</f>
        <v/>
      </c>
      <c r="D90" s="16"/>
      <c r="E90" s="127" t="str">
        <f>IF(D90="","",IF(D90=0,"",(D90/D$6/$A$11)))</f>
        <v/>
      </c>
      <c r="F90" s="16"/>
      <c r="G90" s="46" t="str">
        <f>IF(F90="","",IF(F90=0,"",(F90/F$6/$A$11)))</f>
        <v/>
      </c>
      <c r="H90" s="16"/>
      <c r="I90" s="46" t="str">
        <f>IF(H90="","",IF(H90=0,"",(H90/H$6/$A$11)))</f>
        <v/>
      </c>
      <c r="J90" s="280"/>
    </row>
    <row r="91" spans="1:10" ht="25.05" customHeight="1" x14ac:dyDescent="0.25">
      <c r="A91" s="106" t="s">
        <v>50</v>
      </c>
      <c r="B91" s="16"/>
      <c r="C91" s="127" t="str">
        <f>IF(B91="","",IF(B91=0,"",(B91/B$6/$A$11)))</f>
        <v/>
      </c>
      <c r="D91" s="16"/>
      <c r="E91" s="127" t="str">
        <f>IF(D91="","",IF(D91=0,"",(D91/D$6/$A$11)))</f>
        <v/>
      </c>
      <c r="F91" s="16"/>
      <c r="G91" s="46" t="str">
        <f>IF(F91="","",IF(F91=0,"",(F91/F$6/$A$11)))</f>
        <v/>
      </c>
      <c r="H91" s="16"/>
      <c r="I91" s="46" t="str">
        <f>IF(H91="","",IF(H91=0,"",(H91/H$6/$A$11)))</f>
        <v/>
      </c>
    </row>
    <row r="92" spans="1:10" s="6" customFormat="1" ht="25.05" customHeight="1" x14ac:dyDescent="0.25">
      <c r="A92" s="103" t="s">
        <v>51</v>
      </c>
      <c r="B92" s="55">
        <f>SUM(B89:B91)</f>
        <v>0</v>
      </c>
      <c r="C92" s="127" t="str">
        <f>IF(B92="","",IF(B92=0,"",(B92/B$6/$A$11)))</f>
        <v/>
      </c>
      <c r="D92" s="55">
        <f>SUM(D89:D91)</f>
        <v>0</v>
      </c>
      <c r="E92" s="127" t="str">
        <f>IF(D92="","",IF(D92=0,"",(D92/D$6/$A$11)))</f>
        <v/>
      </c>
      <c r="F92" s="55">
        <f>SUM(F89:F91)</f>
        <v>0</v>
      </c>
      <c r="G92" s="46" t="str">
        <f>IF(F92="","",IF(F92=0,"",(F92/F$6/$A$11)))</f>
        <v/>
      </c>
      <c r="H92" s="55">
        <f>SUM(H89:H91)</f>
        <v>0</v>
      </c>
      <c r="I92" s="46" t="str">
        <f>IF(H92="","",IF(H92=0,"",(H92/H$6/$A$11)))</f>
        <v/>
      </c>
      <c r="J92" s="280"/>
    </row>
    <row r="93" spans="1:10" s="6" customFormat="1" ht="35.4" customHeight="1" x14ac:dyDescent="0.25">
      <c r="A93" s="108" t="s">
        <v>71</v>
      </c>
      <c r="B93" s="14"/>
      <c r="C93" s="14"/>
      <c r="D93" s="14"/>
      <c r="E93" s="14"/>
      <c r="F93" s="14"/>
      <c r="G93" s="14"/>
      <c r="H93" s="14"/>
      <c r="I93" s="14"/>
      <c r="J93" s="280"/>
    </row>
    <row r="94" spans="1:10" s="255" customFormat="1" ht="24.6" customHeight="1" x14ac:dyDescent="0.25">
      <c r="A94" s="254" t="s">
        <v>447</v>
      </c>
      <c r="B94" s="16"/>
      <c r="C94" s="46" t="str">
        <f t="shared" ref="C94:C104" si="16">IF(B94="","",IF(B94=0,"",(B94/B$6/$A$11)))</f>
        <v/>
      </c>
      <c r="D94" s="196"/>
      <c r="E94" s="46" t="str">
        <f t="shared" ref="E94:E104" si="17">IF(D94="","",IF(D94=0,"",(D94/D$6/$A$11)))</f>
        <v/>
      </c>
      <c r="F94" s="196"/>
      <c r="G94" s="46" t="str">
        <f t="shared" ref="G94:G104" si="18">IF(F94="","",IF(F94=0,"",(F94/F$6/$A$11)))</f>
        <v/>
      </c>
      <c r="H94" s="16"/>
      <c r="I94" s="46" t="str">
        <f t="shared" ref="I94:I104" si="19">IF(H94="","",IF(H94=0,"",(H94/H$6/$A$11)))</f>
        <v/>
      </c>
      <c r="J94" s="280"/>
    </row>
    <row r="95" spans="1:10" s="255" customFormat="1" ht="24.6" customHeight="1" x14ac:dyDescent="0.25">
      <c r="A95" s="256" t="s">
        <v>53</v>
      </c>
      <c r="B95" s="16"/>
      <c r="C95" s="46" t="str">
        <f t="shared" si="16"/>
        <v/>
      </c>
      <c r="D95" s="196"/>
      <c r="E95" s="46" t="str">
        <f t="shared" si="17"/>
        <v/>
      </c>
      <c r="F95" s="196"/>
      <c r="G95" s="46" t="str">
        <f t="shared" si="18"/>
        <v/>
      </c>
      <c r="H95" s="16"/>
      <c r="I95" s="46" t="str">
        <f t="shared" si="19"/>
        <v/>
      </c>
      <c r="J95" s="280"/>
    </row>
    <row r="96" spans="1:10" s="6" customFormat="1" ht="25.05" customHeight="1" x14ac:dyDescent="0.25">
      <c r="A96" s="18" t="s">
        <v>54</v>
      </c>
      <c r="B96" s="16"/>
      <c r="C96" s="127" t="str">
        <f t="shared" si="16"/>
        <v/>
      </c>
      <c r="D96" s="16"/>
      <c r="E96" s="127" t="str">
        <f t="shared" si="17"/>
        <v/>
      </c>
      <c r="F96" s="16"/>
      <c r="G96" s="46" t="str">
        <f t="shared" si="18"/>
        <v/>
      </c>
      <c r="H96" s="16"/>
      <c r="I96" s="46" t="str">
        <f t="shared" si="19"/>
        <v/>
      </c>
      <c r="J96" s="280"/>
    </row>
    <row r="97" spans="1:10" s="6" customFormat="1" ht="25.05" customHeight="1" x14ac:dyDescent="0.25">
      <c r="A97" s="18" t="s">
        <v>55</v>
      </c>
      <c r="B97" s="16"/>
      <c r="C97" s="127" t="str">
        <f t="shared" si="16"/>
        <v/>
      </c>
      <c r="D97" s="16"/>
      <c r="E97" s="127" t="str">
        <f t="shared" si="17"/>
        <v/>
      </c>
      <c r="F97" s="16"/>
      <c r="G97" s="46" t="str">
        <f t="shared" si="18"/>
        <v/>
      </c>
      <c r="H97" s="16"/>
      <c r="I97" s="46" t="str">
        <f t="shared" si="19"/>
        <v/>
      </c>
      <c r="J97" s="280"/>
    </row>
    <row r="98" spans="1:10" s="6" customFormat="1" ht="25.05" customHeight="1" x14ac:dyDescent="0.25">
      <c r="A98" s="18" t="s">
        <v>56</v>
      </c>
      <c r="B98" s="16"/>
      <c r="C98" s="127" t="str">
        <f t="shared" si="16"/>
        <v/>
      </c>
      <c r="D98" s="16"/>
      <c r="E98" s="127" t="str">
        <f t="shared" si="17"/>
        <v/>
      </c>
      <c r="F98" s="16"/>
      <c r="G98" s="46" t="str">
        <f t="shared" si="18"/>
        <v/>
      </c>
      <c r="H98" s="16"/>
      <c r="I98" s="46" t="str">
        <f t="shared" si="19"/>
        <v/>
      </c>
      <c r="J98" s="280"/>
    </row>
    <row r="99" spans="1:10" s="6" customFormat="1" ht="25.05" customHeight="1" x14ac:dyDescent="0.25">
      <c r="A99" s="104" t="s">
        <v>69</v>
      </c>
      <c r="B99" s="22"/>
      <c r="C99" s="127" t="str">
        <f t="shared" si="16"/>
        <v/>
      </c>
      <c r="D99" s="22"/>
      <c r="E99" s="127" t="str">
        <f t="shared" si="17"/>
        <v/>
      </c>
      <c r="F99" s="16"/>
      <c r="G99" s="46" t="str">
        <f t="shared" si="18"/>
        <v/>
      </c>
      <c r="H99" s="16"/>
      <c r="I99" s="46" t="str">
        <f t="shared" si="19"/>
        <v/>
      </c>
      <c r="J99" s="280"/>
    </row>
    <row r="100" spans="1:10" s="6" customFormat="1" ht="25.05" customHeight="1" x14ac:dyDescent="0.25">
      <c r="A100" s="128" t="s">
        <v>57</v>
      </c>
      <c r="B100" s="55">
        <f>SUM(B94:B99)</f>
        <v>0</v>
      </c>
      <c r="C100" s="127" t="str">
        <f t="shared" si="16"/>
        <v/>
      </c>
      <c r="D100" s="55">
        <f>SUM(D94:D99)</f>
        <v>0</v>
      </c>
      <c r="E100" s="127" t="str">
        <f t="shared" si="17"/>
        <v/>
      </c>
      <c r="F100" s="55">
        <f>SUM(F94:F99)</f>
        <v>0</v>
      </c>
      <c r="G100" s="46" t="str">
        <f t="shared" si="18"/>
        <v/>
      </c>
      <c r="H100" s="55">
        <f>SUM(H94:H99)</f>
        <v>0</v>
      </c>
      <c r="I100" s="46" t="str">
        <f t="shared" si="19"/>
        <v/>
      </c>
      <c r="J100" s="280"/>
    </row>
    <row r="101" spans="1:10" s="6" customFormat="1" ht="34.200000000000003" customHeight="1" thickBot="1" x14ac:dyDescent="0.3">
      <c r="A101" s="105" t="s">
        <v>72</v>
      </c>
      <c r="B101" s="56">
        <f>B87+B100</f>
        <v>0</v>
      </c>
      <c r="C101" s="199" t="str">
        <f t="shared" si="16"/>
        <v/>
      </c>
      <c r="D101" s="56">
        <f>D87+D100</f>
        <v>0</v>
      </c>
      <c r="E101" s="199" t="str">
        <f t="shared" si="17"/>
        <v/>
      </c>
      <c r="F101" s="56">
        <f>F87+F100</f>
        <v>0</v>
      </c>
      <c r="G101" s="199" t="str">
        <f t="shared" si="18"/>
        <v/>
      </c>
      <c r="H101" s="56">
        <f>H87+H100</f>
        <v>0</v>
      </c>
      <c r="I101" s="199" t="str">
        <f t="shared" si="19"/>
        <v/>
      </c>
      <c r="J101" s="280"/>
    </row>
    <row r="102" spans="1:10" s="6" customFormat="1" ht="42.6" customHeight="1" thickTop="1" x14ac:dyDescent="0.25">
      <c r="A102" s="130" t="s">
        <v>73</v>
      </c>
      <c r="B102" s="270">
        <f>B67+B92-B101</f>
        <v>0</v>
      </c>
      <c r="C102" s="127" t="str">
        <f t="shared" si="16"/>
        <v/>
      </c>
      <c r="D102" s="270">
        <f>D67+D92-D101</f>
        <v>0</v>
      </c>
      <c r="E102" s="127" t="str">
        <f t="shared" si="17"/>
        <v/>
      </c>
      <c r="F102" s="270">
        <f>F67+F92-F101</f>
        <v>0</v>
      </c>
      <c r="G102" s="127" t="str">
        <f t="shared" si="18"/>
        <v/>
      </c>
      <c r="H102" s="270">
        <f>H67+H92-H101</f>
        <v>0</v>
      </c>
      <c r="I102" s="127" t="str">
        <f t="shared" si="19"/>
        <v/>
      </c>
      <c r="J102" s="280"/>
    </row>
    <row r="103" spans="1:10" s="6" customFormat="1" ht="34.200000000000003" customHeight="1" x14ac:dyDescent="0.25">
      <c r="A103" s="134" t="s">
        <v>74</v>
      </c>
      <c r="B103" s="16">
        <f>'År 2018'!B104</f>
        <v>0</v>
      </c>
      <c r="C103" s="127" t="str">
        <f t="shared" si="16"/>
        <v/>
      </c>
      <c r="D103" s="16">
        <f>'År 2018'!D104</f>
        <v>0</v>
      </c>
      <c r="E103" s="127" t="str">
        <f t="shared" si="17"/>
        <v/>
      </c>
      <c r="F103" s="16">
        <f>'År 2018'!F104</f>
        <v>0</v>
      </c>
      <c r="G103" s="46" t="str">
        <f t="shared" si="18"/>
        <v/>
      </c>
      <c r="H103" s="16">
        <f>'År 2018'!H104</f>
        <v>0</v>
      </c>
      <c r="I103" s="46" t="str">
        <f t="shared" si="19"/>
        <v/>
      </c>
      <c r="J103" s="280"/>
    </row>
    <row r="104" spans="1:10" s="9" customFormat="1" ht="34.200000000000003" customHeight="1" x14ac:dyDescent="0.25">
      <c r="A104" s="134" t="s">
        <v>75</v>
      </c>
      <c r="B104" s="159">
        <f>B102+B103</f>
        <v>0</v>
      </c>
      <c r="C104" s="127" t="str">
        <f t="shared" si="16"/>
        <v/>
      </c>
      <c r="D104" s="159">
        <f>D102+D103</f>
        <v>0</v>
      </c>
      <c r="E104" s="127" t="str">
        <f t="shared" si="17"/>
        <v/>
      </c>
      <c r="F104" s="159">
        <f>F102+F103</f>
        <v>0</v>
      </c>
      <c r="G104" s="46" t="str">
        <f t="shared" si="18"/>
        <v/>
      </c>
      <c r="H104" s="159">
        <f>H102+H103</f>
        <v>0</v>
      </c>
      <c r="I104" s="46" t="str">
        <f t="shared" si="19"/>
        <v/>
      </c>
      <c r="J104" s="280"/>
    </row>
    <row r="105" spans="1:10" s="51" customFormat="1" ht="72" customHeight="1" thickBot="1" x14ac:dyDescent="0.35">
      <c r="A105" s="188" t="s">
        <v>76</v>
      </c>
      <c r="B105" s="190"/>
      <c r="C105" s="190"/>
      <c r="D105" s="190"/>
      <c r="E105" s="190"/>
      <c r="F105" s="190"/>
      <c r="G105" s="190"/>
      <c r="H105" s="190"/>
      <c r="I105" s="200"/>
      <c r="J105" s="280"/>
    </row>
    <row r="106" spans="1:10" s="10" customFormat="1" ht="25.05" customHeight="1" thickTop="1" x14ac:dyDescent="0.25">
      <c r="A106" s="108" t="s">
        <v>77</v>
      </c>
      <c r="B106" s="14"/>
      <c r="C106" s="14"/>
      <c r="D106" s="14"/>
      <c r="E106" s="14"/>
      <c r="F106" s="14"/>
      <c r="G106" s="14"/>
      <c r="H106" s="14"/>
      <c r="I106" s="14"/>
      <c r="J106" s="280"/>
    </row>
    <row r="107" spans="1:10" s="10" customFormat="1" ht="39" customHeight="1" x14ac:dyDescent="0.25">
      <c r="A107" s="18" t="s">
        <v>78</v>
      </c>
      <c r="B107" s="22"/>
      <c r="C107" s="46" t="str">
        <f>IF(B107="","",IF(B107=0,"",(B107/B$6/$A$11)))</f>
        <v/>
      </c>
      <c r="D107" s="22"/>
      <c r="E107" s="46" t="str">
        <f>IF(D107="","",IF(D107=0,"",(D107/D$6/$A$11)))</f>
        <v/>
      </c>
      <c r="F107" s="22"/>
      <c r="G107" s="46" t="str">
        <f>IF(F107="","",IF(F107=0,"",(F107/F$6/$A$11)))</f>
        <v/>
      </c>
      <c r="H107" s="22"/>
      <c r="I107" s="46" t="str">
        <f>IF(H107="","",IF(H107=0,"",(H107/H$6/$A$11)))</f>
        <v/>
      </c>
      <c r="J107" s="290"/>
    </row>
    <row r="108" spans="1:10" s="10" customFormat="1" ht="39" customHeight="1" x14ac:dyDescent="0.25">
      <c r="A108" s="18" t="s">
        <v>79</v>
      </c>
      <c r="B108" s="16"/>
      <c r="C108" s="127" t="str">
        <f>IF(B108="","",IF(B108=0,"",(B108/B$6/$A$11)))</f>
        <v/>
      </c>
      <c r="D108" s="16"/>
      <c r="E108" s="46" t="str">
        <f>IF(D108="","",IF(D108=0,"",(D108/D$6/$A$11)))</f>
        <v/>
      </c>
      <c r="F108" s="16"/>
      <c r="G108" s="46" t="str">
        <f>IF(F108="","",IF(F108=0,"",(F108/F$6/$A$11)))</f>
        <v/>
      </c>
      <c r="H108" s="16"/>
      <c r="I108" s="46" t="str">
        <f>IF(H108="","",IF(H108=0,"",(H108/H$6/$A$11)))</f>
        <v/>
      </c>
      <c r="J108" s="280"/>
    </row>
    <row r="109" spans="1:10" s="10" customFormat="1" ht="39" customHeight="1" x14ac:dyDescent="0.25">
      <c r="A109" s="102" t="s">
        <v>80</v>
      </c>
      <c r="B109" s="16"/>
      <c r="C109" s="127" t="str">
        <f>IF(B109="","",IF(B109=0,"",(B109/B$6/$A$11)))</f>
        <v/>
      </c>
      <c r="D109" s="16"/>
      <c r="E109" s="46" t="str">
        <f>IF(D109="","",IF(D109=0,"",(D109/D$6/$A$11)))</f>
        <v/>
      </c>
      <c r="F109" s="16"/>
      <c r="G109" s="46" t="str">
        <f>IF(F109="","",IF(F109=0,"",(F109/F$6/$A$11)))</f>
        <v/>
      </c>
      <c r="H109" s="16"/>
      <c r="I109" s="46" t="str">
        <f>IF(H109="","",IF(H109=0,"",(H109/H$6/$A$11)))</f>
        <v/>
      </c>
      <c r="J109" s="280"/>
    </row>
    <row r="110" spans="1:10" s="10" customFormat="1" ht="25.05" customHeight="1" x14ac:dyDescent="0.25">
      <c r="A110" s="135" t="s">
        <v>81</v>
      </c>
      <c r="B110" s="55">
        <f>SUM(B107:B109)</f>
        <v>0</v>
      </c>
      <c r="C110" s="127" t="str">
        <f>IF(B110="","",IF(B110=0,"",(B110/B$6/$A$11)))</f>
        <v/>
      </c>
      <c r="D110" s="55">
        <f>SUM(D107:D109)</f>
        <v>0</v>
      </c>
      <c r="E110" s="46" t="str">
        <f>IF(D110="","",IF(D110=0,"",(D110/D$6/$A$11)))</f>
        <v/>
      </c>
      <c r="F110" s="55">
        <f>SUM(F107:F109)</f>
        <v>0</v>
      </c>
      <c r="G110" s="46" t="str">
        <f>IF(F110="","",IF(F110=0,"",(F110/F$6/$A$11)))</f>
        <v/>
      </c>
      <c r="H110" s="55">
        <f>SUM(H107:H109)</f>
        <v>0</v>
      </c>
      <c r="I110" s="46" t="str">
        <f>IF(H110="","",IF(H110=0,"",(H110/H$6/$A$11)))</f>
        <v/>
      </c>
      <c r="J110" s="280"/>
    </row>
    <row r="111" spans="1:10" s="10" customFormat="1" ht="34.200000000000003" customHeight="1" x14ac:dyDescent="0.25">
      <c r="A111" s="108" t="s">
        <v>82</v>
      </c>
      <c r="B111" s="14"/>
      <c r="C111" s="14"/>
      <c r="D111" s="14"/>
      <c r="E111" s="14"/>
      <c r="F111" s="14"/>
      <c r="G111" s="14"/>
      <c r="H111" s="14"/>
      <c r="I111" s="14"/>
      <c r="J111" s="280"/>
    </row>
    <row r="112" spans="1:10" s="11" customFormat="1" ht="25.05" customHeight="1" x14ac:dyDescent="0.25">
      <c r="A112" s="18" t="s">
        <v>83</v>
      </c>
      <c r="B112" s="22"/>
      <c r="C112" s="46" t="str">
        <f t="shared" ref="C112:C120" si="20">IF(B112="","",IF(B112=0,"",(B112/B$6/$A$11)))</f>
        <v/>
      </c>
      <c r="D112" s="22"/>
      <c r="E112" s="46" t="str">
        <f t="shared" ref="E112:E120" si="21">IF(D112="","",IF(D112=0,"",(D112/D$6/$A$11)))</f>
        <v/>
      </c>
      <c r="F112" s="22"/>
      <c r="G112" s="46" t="str">
        <f t="shared" ref="G112:G120" si="22">IF(F112="","",IF(F112=0,"",(F112/F$6/$A$11)))</f>
        <v/>
      </c>
      <c r="H112" s="22"/>
      <c r="I112" s="46" t="str">
        <f t="shared" ref="I112:I120" si="23">IF(H112="","",IF(H112=0,"",(H112/H$6/$A$11)))</f>
        <v/>
      </c>
      <c r="J112" s="280"/>
    </row>
    <row r="113" spans="1:10" s="4" customFormat="1" ht="25.05" customHeight="1" x14ac:dyDescent="0.25">
      <c r="A113" s="18" t="s">
        <v>43</v>
      </c>
      <c r="B113" s="22"/>
      <c r="C113" s="127" t="str">
        <f t="shared" si="20"/>
        <v/>
      </c>
      <c r="D113" s="22"/>
      <c r="E113" s="127" t="str">
        <f t="shared" si="21"/>
        <v/>
      </c>
      <c r="F113" s="22"/>
      <c r="G113" s="46" t="str">
        <f t="shared" si="22"/>
        <v/>
      </c>
      <c r="H113" s="22"/>
      <c r="I113" s="46" t="str">
        <f t="shared" si="23"/>
        <v/>
      </c>
      <c r="J113" s="280"/>
    </row>
    <row r="114" spans="1:10" s="6" customFormat="1" ht="25.05" customHeight="1" x14ac:dyDescent="0.25">
      <c r="A114" s="18" t="s">
        <v>84</v>
      </c>
      <c r="B114" s="16"/>
      <c r="C114" s="127" t="str">
        <f t="shared" si="20"/>
        <v/>
      </c>
      <c r="D114" s="16"/>
      <c r="E114" s="46" t="str">
        <f t="shared" si="21"/>
        <v/>
      </c>
      <c r="F114" s="16"/>
      <c r="G114" s="46" t="str">
        <f t="shared" si="22"/>
        <v/>
      </c>
      <c r="H114" s="16"/>
      <c r="I114" s="46" t="str">
        <f t="shared" si="23"/>
        <v/>
      </c>
      <c r="J114" s="280"/>
    </row>
    <row r="115" spans="1:10" s="6" customFormat="1" ht="25.05" customHeight="1" x14ac:dyDescent="0.25">
      <c r="A115" s="18" t="s">
        <v>85</v>
      </c>
      <c r="B115" s="16"/>
      <c r="C115" s="127" t="str">
        <f t="shared" si="20"/>
        <v/>
      </c>
      <c r="D115" s="16"/>
      <c r="E115" s="46" t="str">
        <f t="shared" si="21"/>
        <v/>
      </c>
      <c r="F115" s="16"/>
      <c r="G115" s="46" t="str">
        <f t="shared" si="22"/>
        <v/>
      </c>
      <c r="H115" s="16"/>
      <c r="I115" s="46" t="str">
        <f t="shared" si="23"/>
        <v/>
      </c>
      <c r="J115" s="280"/>
    </row>
    <row r="116" spans="1:10" s="6" customFormat="1" ht="25.05" customHeight="1" x14ac:dyDescent="0.25">
      <c r="A116" s="109" t="s">
        <v>69</v>
      </c>
      <c r="B116" s="22"/>
      <c r="C116" s="127" t="str">
        <f t="shared" si="20"/>
        <v/>
      </c>
      <c r="D116" s="22"/>
      <c r="E116" s="46" t="str">
        <f t="shared" si="21"/>
        <v/>
      </c>
      <c r="F116" s="22"/>
      <c r="G116" s="46" t="str">
        <f t="shared" si="22"/>
        <v/>
      </c>
      <c r="H116" s="22"/>
      <c r="I116" s="46" t="str">
        <f t="shared" si="23"/>
        <v/>
      </c>
      <c r="J116" s="290"/>
    </row>
    <row r="117" spans="1:10" ht="25.05" customHeight="1" thickBot="1" x14ac:dyDescent="0.3">
      <c r="A117" s="110" t="s">
        <v>86</v>
      </c>
      <c r="B117" s="56">
        <f>SUM(B112:B116)</f>
        <v>0</v>
      </c>
      <c r="C117" s="127"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29" t="s">
        <v>87</v>
      </c>
      <c r="B118" s="271">
        <f>B110-B117</f>
        <v>0</v>
      </c>
      <c r="C118" s="127" t="str">
        <f t="shared" si="20"/>
        <v/>
      </c>
      <c r="D118" s="271">
        <f>D110-D117</f>
        <v>0</v>
      </c>
      <c r="E118" s="46" t="str">
        <f t="shared" si="21"/>
        <v/>
      </c>
      <c r="F118" s="271">
        <f>F110-F117</f>
        <v>0</v>
      </c>
      <c r="G118" s="46" t="str">
        <f t="shared" si="22"/>
        <v/>
      </c>
      <c r="H118" s="271">
        <f>H110-H117</f>
        <v>0</v>
      </c>
      <c r="I118" s="46" t="str">
        <f t="shared" si="23"/>
        <v/>
      </c>
      <c r="J118" s="280"/>
    </row>
    <row r="119" spans="1:10" s="6" customFormat="1" ht="35.4" customHeight="1" x14ac:dyDescent="0.25">
      <c r="A119" s="133" t="s">
        <v>88</v>
      </c>
      <c r="B119" s="16">
        <f>'År 2018'!B120</f>
        <v>0</v>
      </c>
      <c r="C119" s="127" t="str">
        <f t="shared" si="20"/>
        <v/>
      </c>
      <c r="D119" s="16">
        <f>'År 2018'!D120</f>
        <v>0</v>
      </c>
      <c r="E119" s="46" t="str">
        <f t="shared" si="21"/>
        <v/>
      </c>
      <c r="F119" s="16">
        <f>'År 2018'!F120</f>
        <v>0</v>
      </c>
      <c r="G119" s="46" t="str">
        <f t="shared" si="22"/>
        <v/>
      </c>
      <c r="H119" s="16">
        <f>'År 2018'!H120</f>
        <v>0</v>
      </c>
      <c r="I119" s="46" t="str">
        <f t="shared" si="23"/>
        <v/>
      </c>
      <c r="J119" s="280"/>
    </row>
    <row r="120" spans="1:10" s="6" customFormat="1" ht="35.4" customHeight="1" x14ac:dyDescent="0.25">
      <c r="A120" s="133" t="s">
        <v>89</v>
      </c>
      <c r="B120" s="158">
        <f>B118+B119</f>
        <v>0</v>
      </c>
      <c r="C120" s="127" t="str">
        <f t="shared" si="20"/>
        <v/>
      </c>
      <c r="D120" s="159">
        <f>D118+D119</f>
        <v>0</v>
      </c>
      <c r="E120" s="46" t="str">
        <f t="shared" si="21"/>
        <v/>
      </c>
      <c r="F120" s="159">
        <f>F118+F119</f>
        <v>0</v>
      </c>
      <c r="G120" s="46" t="str">
        <f t="shared" si="22"/>
        <v/>
      </c>
      <c r="H120" s="159">
        <f>H118+H119</f>
        <v>0</v>
      </c>
      <c r="I120" s="46" t="str">
        <f t="shared" si="23"/>
        <v/>
      </c>
      <c r="J120" s="280"/>
    </row>
    <row r="121" spans="1:10" s="57" customFormat="1" ht="61.2" customHeight="1" thickBot="1" x14ac:dyDescent="0.35">
      <c r="A121" s="188" t="s">
        <v>90</v>
      </c>
      <c r="B121" s="190"/>
      <c r="C121" s="190"/>
      <c r="D121" s="190"/>
      <c r="E121" s="190"/>
      <c r="F121" s="190"/>
      <c r="G121" s="190"/>
      <c r="H121" s="190"/>
      <c r="I121" s="190"/>
      <c r="J121" s="280"/>
    </row>
    <row r="122" spans="1:10" s="7" customFormat="1" ht="25.05" customHeight="1" thickTop="1" x14ac:dyDescent="0.25">
      <c r="A122" s="108" t="s">
        <v>77</v>
      </c>
      <c r="B122" s="14"/>
      <c r="C122" s="14"/>
      <c r="D122" s="14"/>
      <c r="E122" s="14"/>
      <c r="F122" s="14"/>
      <c r="G122" s="14"/>
      <c r="H122" s="14"/>
      <c r="I122" s="14"/>
      <c r="J122" s="280"/>
    </row>
    <row r="123" spans="1:10" s="12" customFormat="1" ht="32.4" customHeight="1" x14ac:dyDescent="0.25">
      <c r="A123" s="18" t="s">
        <v>91</v>
      </c>
      <c r="B123" s="22"/>
      <c r="C123" s="46" t="str">
        <f>IF(B123="","",IF(B123=0,"",(B123/B$6/$A$11)))</f>
        <v/>
      </c>
      <c r="D123" s="22"/>
      <c r="E123" s="46" t="str">
        <f>IF(D123="","",IF(D123=0,"",(D123/D$6/$A$11)))</f>
        <v/>
      </c>
      <c r="F123" s="22"/>
      <c r="G123" s="46" t="str">
        <f>IF(F123="","",IF(F123=0,"",(F123/F$6/$A$11)))</f>
        <v/>
      </c>
      <c r="H123" s="22"/>
      <c r="I123" s="46" t="str">
        <f>IF(H123="","",IF(H123=0,"",(H123/H$6/$A$11)))</f>
        <v/>
      </c>
      <c r="J123" s="280"/>
    </row>
    <row r="124" spans="1:10" s="4" customFormat="1" ht="25.05" customHeight="1" x14ac:dyDescent="0.25">
      <c r="A124" s="18" t="s">
        <v>92</v>
      </c>
      <c r="B124" s="16"/>
      <c r="C124" s="127" t="str">
        <f>IF(B124="","",IF(B124=0,"",(B124/B$6/$A$11)))</f>
        <v/>
      </c>
      <c r="D124" s="16"/>
      <c r="E124" s="46" t="str">
        <f>IF(D124="","",IF(D124=0,"",(D124/D$6/$A$11)))</f>
        <v/>
      </c>
      <c r="F124" s="16"/>
      <c r="G124" s="46" t="str">
        <f>IF(F124="","",IF(F124=0,"",(F124/F$6/$A$11)))</f>
        <v/>
      </c>
      <c r="H124" s="16"/>
      <c r="I124" s="46" t="str">
        <f>IF(H124="","",IF(H124=0,"",(H124/H$6/$A$11)))</f>
        <v/>
      </c>
      <c r="J124" s="280"/>
    </row>
    <row r="125" spans="1:10" s="6" customFormat="1" ht="25.05" customHeight="1" x14ac:dyDescent="0.25">
      <c r="A125" s="18" t="s">
        <v>93</v>
      </c>
      <c r="B125" s="16"/>
      <c r="C125" s="127" t="str">
        <f>IF(B125="","",IF(B125=0,"",(B125/B$6/$A$11)))</f>
        <v/>
      </c>
      <c r="D125" s="16"/>
      <c r="E125" s="46" t="str">
        <f>IF(D125="","",IF(D125=0,"",(D125/D$6/$A$11)))</f>
        <v/>
      </c>
      <c r="F125" s="16"/>
      <c r="G125" s="46" t="str">
        <f>IF(F125="","",IF(F125=0,"",(F125/F$6/$A$11)))</f>
        <v/>
      </c>
      <c r="H125" s="16"/>
      <c r="I125" s="46" t="str">
        <f>IF(H125="","",IF(H125=0,"",(H125/H$6/$A$11)))</f>
        <v/>
      </c>
      <c r="J125" s="280"/>
    </row>
    <row r="126" spans="1:10" s="6" customFormat="1" ht="39" customHeight="1" x14ac:dyDescent="0.25">
      <c r="A126" s="102" t="s">
        <v>80</v>
      </c>
      <c r="B126" s="16"/>
      <c r="C126" s="127" t="str">
        <f>IF(B126="","",IF(B126=0,"",(B126/B$6/$A$11)))</f>
        <v/>
      </c>
      <c r="D126" s="16"/>
      <c r="E126" s="46" t="str">
        <f>IF(D126="","",IF(D126=0,"",(D126/D$6/$A$11)))</f>
        <v/>
      </c>
      <c r="F126" s="16"/>
      <c r="G126" s="46" t="str">
        <f>IF(F126="","",IF(F126=0,"",(F126/F$6/$A$11)))</f>
        <v/>
      </c>
      <c r="H126" s="16"/>
      <c r="I126" s="46" t="str">
        <f>IF(H126="","",IF(H126=0,"",(H126/H$6/$A$11)))</f>
        <v/>
      </c>
      <c r="J126" s="280"/>
    </row>
    <row r="127" spans="1:10" s="6" customFormat="1" ht="25.05" customHeight="1" x14ac:dyDescent="0.25">
      <c r="A127" s="135" t="s">
        <v>81</v>
      </c>
      <c r="B127" s="55">
        <f>SUM(B123:B126)</f>
        <v>0</v>
      </c>
      <c r="C127" s="127" t="str">
        <f>IF(B127="","",IF(B127=0,"",(B127/B$6/$A$11)))</f>
        <v/>
      </c>
      <c r="D127" s="55">
        <f>SUM(D123:D126)</f>
        <v>0</v>
      </c>
      <c r="E127" s="46" t="str">
        <f>IF(D127="","",IF(D127=0,"",(D127/D$6/$A$11)))</f>
        <v/>
      </c>
      <c r="F127" s="55">
        <f>SUM(F123:F126)</f>
        <v>0</v>
      </c>
      <c r="G127" s="46" t="str">
        <f>IF(F127="","",IF(F127=0,"",(F127/F$6/$A$11)))</f>
        <v/>
      </c>
      <c r="H127" s="55">
        <f>SUM(H123:H126)</f>
        <v>0</v>
      </c>
      <c r="I127" s="46" t="str">
        <f>IF(H127="","",IF(H127=0,"",(H127/H$6/$A$11)))</f>
        <v/>
      </c>
      <c r="J127" s="280"/>
    </row>
    <row r="128" spans="1:10" s="12" customFormat="1" ht="35.4" customHeight="1" x14ac:dyDescent="0.25">
      <c r="A128" s="108" t="s">
        <v>82</v>
      </c>
      <c r="B128" s="14"/>
      <c r="C128" s="14"/>
      <c r="D128" s="14"/>
      <c r="E128" s="14"/>
      <c r="F128" s="14"/>
      <c r="G128" s="14"/>
      <c r="H128" s="14"/>
      <c r="I128" s="14"/>
      <c r="J128" s="280"/>
    </row>
    <row r="129" spans="1:11" s="4" customFormat="1" ht="25.05" customHeight="1" x14ac:dyDescent="0.25">
      <c r="A129" s="18" t="s">
        <v>54</v>
      </c>
      <c r="B129" s="16"/>
      <c r="C129" s="46" t="str">
        <f t="shared" ref="C129:C136" si="24">IF(B129="","",IF(B129=0,"",(B129/B$6/$A$11)))</f>
        <v/>
      </c>
      <c r="D129" s="196"/>
      <c r="E129" s="46" t="str">
        <f t="shared" ref="E129:E136" si="25">IF(D129="","",IF(D129=0,"",(D129/D$6/$A$11)))</f>
        <v/>
      </c>
      <c r="F129" s="196"/>
      <c r="G129" s="46" t="str">
        <f t="shared" ref="G129:G136" si="26">IF(F129="","",IF(F129=0,"",(F129/F$6/$A$11)))</f>
        <v/>
      </c>
      <c r="H129" s="16"/>
      <c r="I129" s="46" t="str">
        <f t="shared" ref="I129:I136" si="27">IF(H129="","",IF(H129=0,"",(H129/H$6/$A$11)))</f>
        <v/>
      </c>
      <c r="J129" s="280"/>
    </row>
    <row r="130" spans="1:11" s="6" customFormat="1" ht="25.05" customHeight="1" x14ac:dyDescent="0.25">
      <c r="A130" s="18" t="s">
        <v>94</v>
      </c>
      <c r="B130" s="16"/>
      <c r="C130" s="127" t="str">
        <f>IF(B130="","",IF(B130=0,"",(B130/B$6/$A$11)))</f>
        <v/>
      </c>
      <c r="D130" s="16"/>
      <c r="E130" s="46" t="str">
        <f>IF(D130="","",IF(D130=0,"",(D130/D$6/$A$11)))</f>
        <v/>
      </c>
      <c r="F130" s="16"/>
      <c r="G130" s="46" t="str">
        <f>IF(F130="","",IF(F130=0,"",(F130/F$6/$A$11)))</f>
        <v/>
      </c>
      <c r="H130" s="16"/>
      <c r="I130" s="46" t="str">
        <f>IF(H130="","",IF(H130=0,"",(H130/H$6/$A$11)))</f>
        <v/>
      </c>
      <c r="J130" s="280"/>
    </row>
    <row r="131" spans="1:11" s="6" customFormat="1" ht="25.05" customHeight="1" x14ac:dyDescent="0.25">
      <c r="A131" s="18" t="s">
        <v>85</v>
      </c>
      <c r="B131" s="16"/>
      <c r="C131" s="127" t="str">
        <f t="shared" si="24"/>
        <v/>
      </c>
      <c r="D131" s="16"/>
      <c r="E131" s="46" t="str">
        <f t="shared" si="25"/>
        <v/>
      </c>
      <c r="F131" s="16"/>
      <c r="G131" s="46" t="str">
        <f t="shared" si="26"/>
        <v/>
      </c>
      <c r="H131" s="16"/>
      <c r="I131" s="46" t="str">
        <f t="shared" si="27"/>
        <v/>
      </c>
      <c r="J131" s="280"/>
    </row>
    <row r="132" spans="1:11" s="12" customFormat="1" ht="25.05" customHeight="1" x14ac:dyDescent="0.25">
      <c r="A132" s="106" t="s">
        <v>69</v>
      </c>
      <c r="B132" s="22"/>
      <c r="C132" s="127" t="str">
        <f t="shared" si="24"/>
        <v/>
      </c>
      <c r="D132" s="22"/>
      <c r="E132" s="46" t="str">
        <f t="shared" si="25"/>
        <v/>
      </c>
      <c r="F132" s="22"/>
      <c r="G132" s="46" t="str">
        <f t="shared" si="26"/>
        <v/>
      </c>
      <c r="H132" s="22"/>
      <c r="I132" s="46" t="str">
        <f t="shared" si="27"/>
        <v/>
      </c>
      <c r="J132" s="280"/>
    </row>
    <row r="133" spans="1:11" s="4" customFormat="1" ht="25.05" customHeight="1" thickBot="1" x14ac:dyDescent="0.3">
      <c r="A133" s="110" t="s">
        <v>86</v>
      </c>
      <c r="B133" s="56">
        <f>SUM(B129:B132)</f>
        <v>0</v>
      </c>
      <c r="C133" s="199" t="str">
        <f t="shared" si="24"/>
        <v/>
      </c>
      <c r="D133" s="56">
        <f>SUM(D129:D132)</f>
        <v>0</v>
      </c>
      <c r="E133" s="199" t="str">
        <f t="shared" si="25"/>
        <v/>
      </c>
      <c r="F133" s="56">
        <f>SUM(F129:F132)</f>
        <v>0</v>
      </c>
      <c r="G133" s="199" t="str">
        <f t="shared" si="26"/>
        <v/>
      </c>
      <c r="H133" s="56">
        <f>SUM(H129:H132)</f>
        <v>0</v>
      </c>
      <c r="I133" s="199" t="str">
        <f t="shared" si="27"/>
        <v/>
      </c>
      <c r="J133" s="280"/>
    </row>
    <row r="134" spans="1:11" s="6" customFormat="1" ht="34.200000000000003" customHeight="1" thickTop="1" x14ac:dyDescent="0.25">
      <c r="A134" s="129" t="s">
        <v>95</v>
      </c>
      <c r="B134" s="271">
        <f>B127-B133</f>
        <v>0</v>
      </c>
      <c r="C134" s="127" t="str">
        <f t="shared" si="24"/>
        <v/>
      </c>
      <c r="D134" s="271">
        <f>D127-D133</f>
        <v>0</v>
      </c>
      <c r="E134" s="127" t="str">
        <f t="shared" si="25"/>
        <v/>
      </c>
      <c r="F134" s="271">
        <f>F127-F133</f>
        <v>0</v>
      </c>
      <c r="G134" s="127" t="str">
        <f t="shared" si="26"/>
        <v/>
      </c>
      <c r="H134" s="271">
        <f>H127-H133</f>
        <v>0</v>
      </c>
      <c r="I134" s="127" t="str">
        <f t="shared" si="27"/>
        <v/>
      </c>
      <c r="J134" s="280"/>
    </row>
    <row r="135" spans="1:11" s="6" customFormat="1" ht="36" customHeight="1" x14ac:dyDescent="0.25">
      <c r="A135" s="132" t="s">
        <v>96</v>
      </c>
      <c r="B135" s="21">
        <f>'År 2018'!B136</f>
        <v>0</v>
      </c>
      <c r="C135" s="127" t="str">
        <f t="shared" si="24"/>
        <v/>
      </c>
      <c r="D135" s="21">
        <f>'År 2018'!D136</f>
        <v>0</v>
      </c>
      <c r="E135" s="46" t="str">
        <f t="shared" si="25"/>
        <v/>
      </c>
      <c r="F135" s="21">
        <f>'År 2018'!F136</f>
        <v>0</v>
      </c>
      <c r="G135" s="46" t="str">
        <f t="shared" si="26"/>
        <v/>
      </c>
      <c r="H135" s="21">
        <f>'År 2018'!H136</f>
        <v>0</v>
      </c>
      <c r="I135" s="46" t="str">
        <f t="shared" si="27"/>
        <v/>
      </c>
      <c r="J135" s="280"/>
    </row>
    <row r="136" spans="1:11" s="6" customFormat="1" ht="36" customHeight="1" x14ac:dyDescent="0.25">
      <c r="A136" s="132" t="s">
        <v>97</v>
      </c>
      <c r="B136" s="158">
        <f>B134+B135</f>
        <v>0</v>
      </c>
      <c r="C136" s="127" t="str">
        <f t="shared" si="24"/>
        <v/>
      </c>
      <c r="D136" s="159">
        <f>D134+D135</f>
        <v>0</v>
      </c>
      <c r="E136" s="46" t="str">
        <f t="shared" si="25"/>
        <v/>
      </c>
      <c r="F136" s="159">
        <f>F134+F135</f>
        <v>0</v>
      </c>
      <c r="G136" s="46" t="str">
        <f t="shared" si="26"/>
        <v/>
      </c>
      <c r="H136" s="159">
        <f>H134+H135</f>
        <v>0</v>
      </c>
      <c r="I136" s="46" t="str">
        <f t="shared" si="27"/>
        <v/>
      </c>
      <c r="J136" s="280"/>
    </row>
    <row r="137" spans="1:11" s="57" customFormat="1" ht="64.8" customHeight="1" thickBot="1" x14ac:dyDescent="0.35">
      <c r="A137" s="188" t="s">
        <v>98</v>
      </c>
      <c r="B137" s="190"/>
      <c r="C137" s="190"/>
      <c r="D137" s="190"/>
      <c r="E137" s="190"/>
      <c r="F137" s="190"/>
      <c r="G137" s="190"/>
      <c r="H137" s="190"/>
      <c r="I137" s="190"/>
      <c r="J137" s="280"/>
    </row>
    <row r="138" spans="1:11" ht="25.05" customHeight="1" thickTop="1" x14ac:dyDescent="0.25">
      <c r="A138" s="108" t="s">
        <v>77</v>
      </c>
      <c r="B138" s="14"/>
      <c r="C138" s="14"/>
      <c r="D138" s="14"/>
      <c r="E138" s="14"/>
      <c r="F138" s="14"/>
      <c r="G138" s="14"/>
      <c r="H138" s="14"/>
      <c r="I138" s="14"/>
      <c r="K138" s="5"/>
    </row>
    <row r="139" spans="1:11" s="6" customFormat="1" ht="30.6" customHeight="1" x14ac:dyDescent="0.25">
      <c r="A139" s="18" t="s">
        <v>99</v>
      </c>
      <c r="B139" s="22"/>
      <c r="C139" s="46" t="str">
        <f>IF(B139="","",IF(B139=0,"",(B139/B$6/$A$11)))</f>
        <v/>
      </c>
      <c r="D139" s="22"/>
      <c r="E139" s="46" t="str">
        <f>IF(D139="","",IF(D139=0,"",(D139/D$6/$A$11)))</f>
        <v/>
      </c>
      <c r="F139" s="22"/>
      <c r="G139" s="46" t="str">
        <f>IF(F139="","",IF(F139=0,"",(F139/F$6/$A$11)))</f>
        <v/>
      </c>
      <c r="H139" s="22"/>
      <c r="I139" s="46" t="str">
        <f>IF(H139="","",IF(H139=0,"",(H139/H$6/$A$11)))</f>
        <v/>
      </c>
      <c r="J139" s="280"/>
    </row>
    <row r="140" spans="1:11" s="6" customFormat="1" ht="25.05" customHeight="1" x14ac:dyDescent="0.25">
      <c r="A140" s="18" t="s">
        <v>100</v>
      </c>
      <c r="B140" s="16"/>
      <c r="C140" s="127" t="str">
        <f>IF(B140="","",IF(B140=0,"",(B140/B$6/$A$11)))</f>
        <v/>
      </c>
      <c r="D140" s="16"/>
      <c r="E140" s="46" t="str">
        <f>IF(D140="","",IF(D140=0,"",(D140/D$6/$A$11)))</f>
        <v/>
      </c>
      <c r="F140" s="16"/>
      <c r="G140" s="46" t="str">
        <f>IF(F140="","",IF(F140=0,"",(F140/F$6/$A$11)))</f>
        <v/>
      </c>
      <c r="H140" s="16"/>
      <c r="I140" s="46" t="str">
        <f>IF(H140="","",IF(H140=0,"",(H140/H$6/$A$11)))</f>
        <v/>
      </c>
      <c r="J140" s="280"/>
    </row>
    <row r="141" spans="1:11" ht="25.05" customHeight="1" x14ac:dyDescent="0.25">
      <c r="A141" s="18" t="s">
        <v>93</v>
      </c>
      <c r="B141" s="16"/>
      <c r="C141" s="127"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2" t="s">
        <v>80</v>
      </c>
      <c r="B142" s="16"/>
      <c r="C142" s="127" t="str">
        <f>IF(B142="","",IF(B142=0,"",(B142/B$6/$A$11)))</f>
        <v/>
      </c>
      <c r="D142" s="16"/>
      <c r="E142" s="46" t="str">
        <f>IF(D142="","",IF(D142=0,"",(D142/D$6/$A$11)))</f>
        <v/>
      </c>
      <c r="F142" s="16"/>
      <c r="G142" s="46" t="str">
        <f>IF(F142="","",IF(F142=0,"",(F142/F$6/$A$11)))</f>
        <v/>
      </c>
      <c r="H142" s="16"/>
      <c r="I142" s="46" t="str">
        <f>IF(H142="","",IF(H142=0,"",(H142/H$6/$A$11)))</f>
        <v/>
      </c>
      <c r="J142" s="280"/>
    </row>
    <row r="143" spans="1:11" s="6" customFormat="1" ht="25.05" customHeight="1" x14ac:dyDescent="0.25">
      <c r="A143" s="135" t="s">
        <v>81</v>
      </c>
      <c r="B143" s="55">
        <f>SUM(B139:B142)</f>
        <v>0</v>
      </c>
      <c r="C143" s="127" t="str">
        <f>IF(B143="","",IF(B143=0,"",(B143/B$6/$A$11)))</f>
        <v/>
      </c>
      <c r="D143" s="55">
        <f>SUM(D139:D142)</f>
        <v>0</v>
      </c>
      <c r="E143" s="46" t="str">
        <f>IF(D143="","",IF(D143=0,"",(D143/D$6/$A$11)))</f>
        <v/>
      </c>
      <c r="F143" s="55">
        <f>SUM(F139:F142)</f>
        <v>0</v>
      </c>
      <c r="G143" s="46" t="str">
        <f>IF(F143="","",IF(F143=0,"",(F143/F$6/$A$11)))</f>
        <v/>
      </c>
      <c r="H143" s="55">
        <f>SUM(H139:H142)</f>
        <v>0</v>
      </c>
      <c r="I143" s="46" t="str">
        <f>IF(H143="","",IF(H143=0,"",(H143/H$6/$A$11)))</f>
        <v/>
      </c>
      <c r="J143" s="280"/>
    </row>
    <row r="144" spans="1:11" s="6" customFormat="1" ht="25.05" customHeight="1" x14ac:dyDescent="0.25">
      <c r="A144" s="108" t="s">
        <v>82</v>
      </c>
      <c r="B144" s="15"/>
      <c r="C144" s="58" t="str">
        <f>IF(B144="","",IF(B144=0,"",(B144/$B$14/#REF!)))</f>
        <v/>
      </c>
      <c r="D144" s="15"/>
      <c r="E144" s="58" t="str">
        <f>IF(D144="","",IF(D144=0,"",(D144/$B$14/#REF!)))</f>
        <v/>
      </c>
      <c r="F144" s="15"/>
      <c r="G144" s="58" t="str">
        <f>IF(F144="","",IF(F144=0,"",(F144/$B$14/#REF!)))</f>
        <v/>
      </c>
      <c r="H144" s="15"/>
      <c r="I144" s="58" t="str">
        <f>IF(H144="","",IF(H144=0,"",(H144/$B$14/#REF!)))</f>
        <v/>
      </c>
      <c r="J144" s="280"/>
    </row>
    <row r="145" spans="1:10" s="6" customFormat="1" ht="25.05" customHeight="1" x14ac:dyDescent="0.25">
      <c r="A145" s="18" t="s">
        <v>101</v>
      </c>
      <c r="B145" s="16"/>
      <c r="C145" s="46" t="str">
        <f>IF(B145="","",IF(B145=0,"",(B145/B$6/$A$11)))</f>
        <v/>
      </c>
      <c r="D145" s="16"/>
      <c r="E145" s="46" t="str">
        <f>IF(D145="","",IF(D145=0,"",(D145/D$6/$A$11)))</f>
        <v/>
      </c>
      <c r="F145" s="16"/>
      <c r="G145" s="46" t="str">
        <f>IF(F145="","",IF(F145=0,"",(F145/F$6/$A$11)))</f>
        <v/>
      </c>
      <c r="H145" s="16"/>
      <c r="I145" s="46" t="str">
        <f>IF(H145="","",IF(H145=0,"",(H145/H$6/$A$11)))</f>
        <v/>
      </c>
      <c r="J145" s="280"/>
    </row>
    <row r="146" spans="1:10" s="6" customFormat="1" ht="25.05" customHeight="1" x14ac:dyDescent="0.25">
      <c r="A146" s="18" t="s">
        <v>85</v>
      </c>
      <c r="B146" s="16"/>
      <c r="C146" s="127" t="str">
        <f t="shared" ref="C146:C152" si="28">IF(B146="","",IF(B146=0,"",(B146/B$6/$A$11)))</f>
        <v/>
      </c>
      <c r="D146" s="16"/>
      <c r="E146" s="46" t="str">
        <f t="shared" ref="E146:E152" si="29">IF(D146="","",IF(D146=0,"",(D146/D$6/$A$11)))</f>
        <v/>
      </c>
      <c r="F146" s="16"/>
      <c r="G146" s="46" t="str">
        <f t="shared" ref="G146:G152" si="30">IF(F146="","",IF(F146=0,"",(F146/F$6/$A$11)))</f>
        <v/>
      </c>
      <c r="H146" s="16"/>
      <c r="I146" s="46" t="str">
        <f t="shared" ref="I146:I152" si="31">IF(H146="","",IF(H146=0,"",(H146/H$6/$A$11)))</f>
        <v/>
      </c>
      <c r="J146" s="280"/>
    </row>
    <row r="147" spans="1:10" s="6" customFormat="1" ht="25.05" customHeight="1" x14ac:dyDescent="0.25">
      <c r="A147" s="106" t="s">
        <v>69</v>
      </c>
      <c r="B147" s="22"/>
      <c r="C147" s="127" t="str">
        <f t="shared" si="28"/>
        <v/>
      </c>
      <c r="D147" s="22"/>
      <c r="E147" s="127" t="str">
        <f t="shared" si="29"/>
        <v/>
      </c>
      <c r="F147" s="16"/>
      <c r="G147" s="46" t="str">
        <f t="shared" si="30"/>
        <v/>
      </c>
      <c r="H147" s="16"/>
      <c r="I147" s="46" t="str">
        <f t="shared" si="31"/>
        <v/>
      </c>
      <c r="J147" s="280"/>
    </row>
    <row r="148" spans="1:10" s="6" customFormat="1" ht="25.05" customHeight="1" thickBot="1" x14ac:dyDescent="0.3">
      <c r="A148" s="110" t="s">
        <v>86</v>
      </c>
      <c r="B148" s="56">
        <f>SUM(B145:B147)</f>
        <v>0</v>
      </c>
      <c r="C148" s="199" t="str">
        <f t="shared" si="28"/>
        <v/>
      </c>
      <c r="D148" s="56">
        <f>SUM(D145:D147)</f>
        <v>0</v>
      </c>
      <c r="E148" s="199" t="str">
        <f t="shared" si="29"/>
        <v/>
      </c>
      <c r="F148" s="56">
        <f>SUM(F145:F147)</f>
        <v>0</v>
      </c>
      <c r="G148" s="199" t="str">
        <f t="shared" si="30"/>
        <v/>
      </c>
      <c r="H148" s="56">
        <f>SUM(H145:H147)</f>
        <v>0</v>
      </c>
      <c r="I148" s="199" t="str">
        <f t="shared" si="31"/>
        <v/>
      </c>
      <c r="J148" s="280"/>
    </row>
    <row r="149" spans="1:10" s="6" customFormat="1" ht="32.4" customHeight="1" thickTop="1" x14ac:dyDescent="0.25">
      <c r="A149" s="129" t="s">
        <v>102</v>
      </c>
      <c r="B149" s="271">
        <f>B143-B148</f>
        <v>0</v>
      </c>
      <c r="C149" s="127" t="str">
        <f t="shared" si="28"/>
        <v/>
      </c>
      <c r="D149" s="271">
        <f>D143-D148</f>
        <v>0</v>
      </c>
      <c r="E149" s="127" t="str">
        <f t="shared" si="29"/>
        <v/>
      </c>
      <c r="F149" s="271">
        <f>F143-F148</f>
        <v>0</v>
      </c>
      <c r="G149" s="127" t="str">
        <f t="shared" si="30"/>
        <v/>
      </c>
      <c r="H149" s="271">
        <f>H143-H148</f>
        <v>0</v>
      </c>
      <c r="I149" s="127" t="str">
        <f t="shared" si="31"/>
        <v/>
      </c>
      <c r="J149" s="280"/>
    </row>
    <row r="150" spans="1:10" s="6" customFormat="1" ht="38.4" customHeight="1" x14ac:dyDescent="0.25">
      <c r="A150" s="132" t="s">
        <v>103</v>
      </c>
      <c r="B150" s="16">
        <f>'År 2018'!B151</f>
        <v>0</v>
      </c>
      <c r="C150" s="127" t="str">
        <f t="shared" si="28"/>
        <v/>
      </c>
      <c r="D150" s="16">
        <f>'År 2018'!D151</f>
        <v>0</v>
      </c>
      <c r="E150" s="46" t="str">
        <f t="shared" si="29"/>
        <v/>
      </c>
      <c r="F150" s="16">
        <f>'År 2018'!F151</f>
        <v>0</v>
      </c>
      <c r="G150" s="46" t="str">
        <f t="shared" si="30"/>
        <v/>
      </c>
      <c r="H150" s="16">
        <f>'År 2018'!H151</f>
        <v>0</v>
      </c>
      <c r="I150" s="46" t="str">
        <f t="shared" si="31"/>
        <v/>
      </c>
      <c r="J150" s="280"/>
    </row>
    <row r="151" spans="1:10" s="6" customFormat="1" ht="32.4" customHeight="1" x14ac:dyDescent="0.25">
      <c r="A151" s="132" t="s">
        <v>104</v>
      </c>
      <c r="B151" s="158">
        <f>B149+B150</f>
        <v>0</v>
      </c>
      <c r="C151" s="127" t="str">
        <f t="shared" si="28"/>
        <v/>
      </c>
      <c r="D151" s="159">
        <f>D149+D150</f>
        <v>0</v>
      </c>
      <c r="E151" s="46" t="str">
        <f t="shared" si="29"/>
        <v/>
      </c>
      <c r="F151" s="159">
        <f>F149+F150</f>
        <v>0</v>
      </c>
      <c r="G151" s="46" t="str">
        <f t="shared" si="30"/>
        <v/>
      </c>
      <c r="H151" s="159">
        <f>H149+H150</f>
        <v>0</v>
      </c>
      <c r="I151" s="46" t="str">
        <f t="shared" si="31"/>
        <v/>
      </c>
      <c r="J151" s="280"/>
    </row>
    <row r="152" spans="1:10" s="57" customFormat="1" ht="51.6" customHeight="1" thickBot="1" x14ac:dyDescent="0.35">
      <c r="A152" s="188" t="s">
        <v>105</v>
      </c>
      <c r="B152" s="190"/>
      <c r="C152" s="190"/>
      <c r="D152" s="190"/>
      <c r="E152" s="190"/>
      <c r="F152" s="190"/>
      <c r="G152" s="190"/>
      <c r="H152" s="190"/>
      <c r="I152" s="190"/>
      <c r="J152" s="280"/>
    </row>
    <row r="153" spans="1:10" ht="25.05" customHeight="1" thickTop="1" x14ac:dyDescent="0.25">
      <c r="A153" s="108" t="s">
        <v>77</v>
      </c>
      <c r="B153" s="14"/>
      <c r="C153" s="14"/>
      <c r="D153" s="14"/>
      <c r="E153" s="14"/>
      <c r="F153" s="14"/>
      <c r="G153" s="14"/>
      <c r="H153" s="14"/>
      <c r="I153" s="14"/>
    </row>
    <row r="154" spans="1:10" s="6" customFormat="1" ht="25.05" customHeight="1" x14ac:dyDescent="0.25">
      <c r="A154" s="18" t="s">
        <v>106</v>
      </c>
      <c r="B154" s="16"/>
      <c r="C154" s="46" t="str">
        <f>IF(B154="","",IF(B154=0,"",(B154/B$6/$A$11)))</f>
        <v/>
      </c>
      <c r="D154" s="196"/>
      <c r="E154" s="46" t="str">
        <f>IF(D154="","",IF(D154=0,"",(D154/D$6/$A$11)))</f>
        <v/>
      </c>
      <c r="F154" s="196"/>
      <c r="G154" s="46" t="str">
        <f>IF(F154="","",IF(F154=0,"",(F154/F$6/$A$11)))</f>
        <v/>
      </c>
      <c r="H154" s="16"/>
      <c r="I154" s="46" t="str">
        <f>IF(H154="","",IF(H154=0,"",(H154/H$6/$A$11)))</f>
        <v/>
      </c>
      <c r="J154" s="291"/>
    </row>
    <row r="155" spans="1:10" s="6" customFormat="1" ht="25.05" customHeight="1" x14ac:dyDescent="0.25">
      <c r="A155" s="18" t="s">
        <v>107</v>
      </c>
      <c r="B155" s="16"/>
      <c r="C155" s="127" t="str">
        <f>IF(B155="","",IF(B155=0,"",(B155/B$6/$A$11)))</f>
        <v/>
      </c>
      <c r="D155" s="16"/>
      <c r="E155" s="46" t="str">
        <f>IF(D155="","",IF(D155=0,"",(D155/D$6/$A$11)))</f>
        <v/>
      </c>
      <c r="F155" s="16"/>
      <c r="G155" s="46" t="str">
        <f>IF(F155="","",IF(F155=0,"",(F155/F$6/$A$11)))</f>
        <v/>
      </c>
      <c r="H155" s="16"/>
      <c r="I155" s="46" t="str">
        <f>IF(H155="","",IF(H155=0,"",(H155/H$6/$A$11)))</f>
        <v/>
      </c>
      <c r="J155" s="280"/>
    </row>
    <row r="156" spans="1:10" s="6" customFormat="1" ht="35.4" customHeight="1" x14ac:dyDescent="0.25">
      <c r="A156" s="18" t="s">
        <v>108</v>
      </c>
      <c r="B156" s="16"/>
      <c r="C156" s="127" t="str">
        <f>IF(B156="","",IF(B156=0,"",(B156/B$6/$A$11)))</f>
        <v/>
      </c>
      <c r="D156" s="16"/>
      <c r="E156" s="46" t="str">
        <f>IF(D156="","",IF(D156=0,"",(D156/D$6/$A$11)))</f>
        <v/>
      </c>
      <c r="F156" s="16"/>
      <c r="G156" s="46" t="str">
        <f>IF(F156="","",IF(F156=0,"",(F156/F$6/$A$11)))</f>
        <v/>
      </c>
      <c r="H156" s="16"/>
      <c r="I156" s="46" t="str">
        <f>IF(H156="","",IF(H156=0,"",(H156/H$6/$A$11)))</f>
        <v/>
      </c>
      <c r="J156" s="280"/>
    </row>
    <row r="157" spans="1:10" s="6" customFormat="1" ht="35.4" customHeight="1" x14ac:dyDescent="0.25">
      <c r="A157" s="102" t="s">
        <v>80</v>
      </c>
      <c r="B157" s="16"/>
      <c r="C157" s="127" t="str">
        <f>IF(B157="","",IF(B157=0,"",(B157/B$6/$A$11)))</f>
        <v/>
      </c>
      <c r="D157" s="16"/>
      <c r="E157" s="46" t="str">
        <f>IF(D157="","",IF(D157=0,"",(D157/D$6/$A$11)))</f>
        <v/>
      </c>
      <c r="F157" s="16"/>
      <c r="G157" s="46" t="str">
        <f>IF(F157="","",IF(F157=0,"",(F157/F$6/$A$11)))</f>
        <v/>
      </c>
      <c r="H157" s="16"/>
      <c r="I157" s="46" t="str">
        <f>IF(H157="","",IF(H157=0,"",(H157/H$6/$A$11)))</f>
        <v/>
      </c>
      <c r="J157" s="280"/>
    </row>
    <row r="158" spans="1:10" s="6" customFormat="1" ht="25.05" customHeight="1" x14ac:dyDescent="0.25">
      <c r="A158" s="135" t="s">
        <v>81</v>
      </c>
      <c r="B158" s="55">
        <f>SUM(B154:B157)</f>
        <v>0</v>
      </c>
      <c r="C158" s="127" t="str">
        <f>IF(B158="","",IF(B158=0,"",(B158/B$6/$A$11)))</f>
        <v/>
      </c>
      <c r="D158" s="55">
        <f>SUM(D154:D157)</f>
        <v>0</v>
      </c>
      <c r="E158" s="46" t="str">
        <f>IF(D158="","",IF(D158=0,"",(D158/D$6/$A$11)))</f>
        <v/>
      </c>
      <c r="F158" s="55">
        <f>SUM(F154:F157)</f>
        <v>0</v>
      </c>
      <c r="G158" s="46" t="str">
        <f>IF(F158="","",IF(F158=0,"",(F158/F$6/$A$11)))</f>
        <v/>
      </c>
      <c r="H158" s="55">
        <f>SUM(H154:H157)</f>
        <v>0</v>
      </c>
      <c r="I158" s="46" t="str">
        <f>IF(H158="","",IF(H158=0,"",(H158/H$6/$A$11)))</f>
        <v/>
      </c>
      <c r="J158" s="280"/>
    </row>
    <row r="159" spans="1:10" s="6" customFormat="1" ht="35.4" customHeight="1" x14ac:dyDescent="0.25">
      <c r="A159" s="108" t="s">
        <v>82</v>
      </c>
      <c r="B159" s="14"/>
      <c r="C159" s="14"/>
      <c r="D159" s="14"/>
      <c r="E159" s="14"/>
      <c r="F159" s="14"/>
      <c r="G159" s="14"/>
      <c r="H159" s="14"/>
      <c r="I159" s="14"/>
      <c r="J159" s="291"/>
    </row>
    <row r="160" spans="1:10" s="6" customFormat="1" ht="25.05" customHeight="1" x14ac:dyDescent="0.25">
      <c r="A160" s="18" t="s">
        <v>54</v>
      </c>
      <c r="B160" s="16"/>
      <c r="C160" s="46" t="str">
        <f t="shared" ref="C160:C167" si="32">IF(B160="","",IF(B160=0,"",(B160/B$6/$A$11)))</f>
        <v/>
      </c>
      <c r="D160" s="196"/>
      <c r="E160" s="46" t="str">
        <f t="shared" ref="E160:E167" si="33">IF(D160="","",IF(D160=0,"",(D160/D$6/$A$11)))</f>
        <v/>
      </c>
      <c r="F160" s="196"/>
      <c r="G160" s="46" t="str">
        <f t="shared" ref="G160:G167" si="34">IF(F160="","",IF(F160=0,"",(F160/F$6/$A$11)))</f>
        <v/>
      </c>
      <c r="H160" s="16"/>
      <c r="I160" s="46" t="str">
        <f t="shared" ref="I160:I167" si="35">IF(H160="","",IF(H160=0,"",(H160/H$6/$A$11)))</f>
        <v/>
      </c>
      <c r="J160" s="290"/>
    </row>
    <row r="161" spans="1:10" s="6" customFormat="1" ht="25.05" customHeight="1" x14ac:dyDescent="0.25">
      <c r="A161" s="18" t="s">
        <v>109</v>
      </c>
      <c r="B161" s="16"/>
      <c r="C161" s="127" t="str">
        <f t="shared" si="32"/>
        <v/>
      </c>
      <c r="D161" s="16"/>
      <c r="E161" s="46" t="str">
        <f t="shared" si="33"/>
        <v/>
      </c>
      <c r="F161" s="16"/>
      <c r="G161" s="46" t="str">
        <f t="shared" si="34"/>
        <v/>
      </c>
      <c r="H161" s="16"/>
      <c r="I161" s="46" t="str">
        <f t="shared" si="35"/>
        <v/>
      </c>
      <c r="J161" s="290"/>
    </row>
    <row r="162" spans="1:10" s="6" customFormat="1" ht="25.05" customHeight="1" x14ac:dyDescent="0.25">
      <c r="A162" s="18" t="s">
        <v>85</v>
      </c>
      <c r="B162" s="16"/>
      <c r="C162" s="127" t="str">
        <f t="shared" si="32"/>
        <v/>
      </c>
      <c r="D162" s="16"/>
      <c r="E162" s="46" t="str">
        <f t="shared" si="33"/>
        <v/>
      </c>
      <c r="F162" s="16"/>
      <c r="G162" s="46" t="str">
        <f t="shared" si="34"/>
        <v/>
      </c>
      <c r="H162" s="16"/>
      <c r="I162" s="46" t="str">
        <f t="shared" si="35"/>
        <v/>
      </c>
      <c r="J162" s="280"/>
    </row>
    <row r="163" spans="1:10" ht="25.05" customHeight="1" x14ac:dyDescent="0.25">
      <c r="A163" s="109" t="s">
        <v>69</v>
      </c>
      <c r="B163" s="22"/>
      <c r="C163" s="127" t="str">
        <f t="shared" si="32"/>
        <v/>
      </c>
      <c r="D163" s="22"/>
      <c r="E163" s="46" t="str">
        <f t="shared" si="33"/>
        <v/>
      </c>
      <c r="F163" s="22"/>
      <c r="G163" s="46" t="str">
        <f t="shared" si="34"/>
        <v/>
      </c>
      <c r="H163" s="22"/>
      <c r="I163" s="46" t="str">
        <f t="shared" si="35"/>
        <v/>
      </c>
    </row>
    <row r="164" spans="1:10" s="6" customFormat="1" ht="36" customHeight="1" thickBot="1" x14ac:dyDescent="0.3">
      <c r="A164" s="110" t="s">
        <v>86</v>
      </c>
      <c r="B164" s="56">
        <f>SUM(B160:B163)</f>
        <v>0</v>
      </c>
      <c r="C164" s="199" t="str">
        <f t="shared" si="32"/>
        <v/>
      </c>
      <c r="D164" s="56">
        <f>SUM(D160:D163)</f>
        <v>0</v>
      </c>
      <c r="E164" s="199" t="str">
        <f t="shared" si="33"/>
        <v/>
      </c>
      <c r="F164" s="56">
        <f>SUM(F160:F163)</f>
        <v>0</v>
      </c>
      <c r="G164" s="199" t="str">
        <f t="shared" si="34"/>
        <v/>
      </c>
      <c r="H164" s="56">
        <f>SUM(H160:H163)</f>
        <v>0</v>
      </c>
      <c r="I164" s="199" t="str">
        <f t="shared" si="35"/>
        <v/>
      </c>
      <c r="J164" s="280"/>
    </row>
    <row r="165" spans="1:10" s="6" customFormat="1" ht="39" customHeight="1" thickTop="1" x14ac:dyDescent="0.25">
      <c r="A165" s="129" t="s">
        <v>110</v>
      </c>
      <c r="B165" s="271">
        <f>B158-B164</f>
        <v>0</v>
      </c>
      <c r="C165" s="127" t="str">
        <f t="shared" si="32"/>
        <v/>
      </c>
      <c r="D165" s="271">
        <f>D158-D164</f>
        <v>0</v>
      </c>
      <c r="E165" s="127" t="str">
        <f t="shared" si="33"/>
        <v/>
      </c>
      <c r="F165" s="271">
        <f>F158-F164</f>
        <v>0</v>
      </c>
      <c r="G165" s="127" t="str">
        <f t="shared" si="34"/>
        <v/>
      </c>
      <c r="H165" s="271">
        <f>H158-H164</f>
        <v>0</v>
      </c>
      <c r="I165" s="127" t="str">
        <f t="shared" si="35"/>
        <v/>
      </c>
      <c r="J165" s="280"/>
    </row>
    <row r="166" spans="1:10" s="6" customFormat="1" ht="36" customHeight="1" x14ac:dyDescent="0.25">
      <c r="A166" s="132" t="s">
        <v>111</v>
      </c>
      <c r="B166" s="16">
        <f>'År 2018'!B167</f>
        <v>0</v>
      </c>
      <c r="C166" s="127" t="str">
        <f t="shared" si="32"/>
        <v/>
      </c>
      <c r="D166" s="16">
        <f>'År 2018'!D167</f>
        <v>0</v>
      </c>
      <c r="E166" s="46" t="str">
        <f t="shared" si="33"/>
        <v/>
      </c>
      <c r="F166" s="16">
        <f>'År 2018'!F167</f>
        <v>0</v>
      </c>
      <c r="G166" s="46" t="str">
        <f t="shared" si="34"/>
        <v/>
      </c>
      <c r="H166" s="16">
        <f>'År 2018'!H167</f>
        <v>0</v>
      </c>
      <c r="I166" s="46" t="str">
        <f t="shared" si="35"/>
        <v/>
      </c>
      <c r="J166" s="280"/>
    </row>
    <row r="167" spans="1:10" s="6" customFormat="1" ht="36" customHeight="1" x14ac:dyDescent="0.25">
      <c r="A167" s="132" t="s">
        <v>104</v>
      </c>
      <c r="B167" s="158">
        <f>B165+B166</f>
        <v>0</v>
      </c>
      <c r="C167" s="127" t="str">
        <f t="shared" si="32"/>
        <v/>
      </c>
      <c r="D167" s="159">
        <f>D165+D166</f>
        <v>0</v>
      </c>
      <c r="E167" s="46" t="str">
        <f t="shared" si="33"/>
        <v/>
      </c>
      <c r="F167" s="159">
        <f>F165+F166</f>
        <v>0</v>
      </c>
      <c r="G167" s="46" t="str">
        <f t="shared" si="34"/>
        <v/>
      </c>
      <c r="H167" s="159">
        <f>H165+H166</f>
        <v>0</v>
      </c>
      <c r="I167" s="46" t="str">
        <f t="shared" si="35"/>
        <v/>
      </c>
      <c r="J167" s="280"/>
    </row>
    <row r="168" spans="1:10" s="51" customFormat="1" ht="55.8" customHeight="1" thickBot="1" x14ac:dyDescent="0.35">
      <c r="A168" s="188" t="s">
        <v>112</v>
      </c>
      <c r="B168" s="190"/>
      <c r="C168" s="190"/>
      <c r="D168" s="190"/>
      <c r="E168" s="190"/>
      <c r="F168" s="190"/>
      <c r="G168" s="190"/>
      <c r="H168" s="190"/>
      <c r="I168" s="190"/>
      <c r="J168" s="280"/>
    </row>
    <row r="169" spans="1:10" s="6" customFormat="1" ht="36.6" customHeight="1" thickTop="1" x14ac:dyDescent="0.25">
      <c r="A169" s="182" t="s">
        <v>113</v>
      </c>
      <c r="B169" s="183">
        <f>'År 2018'!B177</f>
        <v>0</v>
      </c>
      <c r="C169" s="127" t="str">
        <f t="shared" ref="C169:C177" si="36">IF(B169="","",IF(B169=0,"",(B169/B$6/$A$11)))</f>
        <v/>
      </c>
      <c r="D169" s="183">
        <f>'År 2018'!D177</f>
        <v>0</v>
      </c>
      <c r="E169" s="46" t="str">
        <f t="shared" ref="E169:E177" si="37">IF(D169="","",IF(D169=0,"",(D169/D$6/$A$11)))</f>
        <v/>
      </c>
      <c r="F169" s="183">
        <f>'År 2018'!F177</f>
        <v>0</v>
      </c>
      <c r="G169" s="46" t="str">
        <f t="shared" ref="G169:G177" si="38">IF(F169="","",IF(F169=0,"",(F169/F$6/$A$11)))</f>
        <v/>
      </c>
      <c r="H169" s="183">
        <f>'År 2018'!H177</f>
        <v>0</v>
      </c>
      <c r="I169" s="46" t="str">
        <f t="shared" ref="I169:I177" si="39">IF(H169="","",IF(H169=0,"",(H169/H$6/$A$11)))</f>
        <v/>
      </c>
      <c r="J169" s="280"/>
    </row>
    <row r="170" spans="1:10" s="7" customFormat="1" ht="36.6" customHeight="1" x14ac:dyDescent="0.25">
      <c r="A170" s="18" t="s">
        <v>114</v>
      </c>
      <c r="B170" s="16"/>
      <c r="C170" s="127" t="str">
        <f t="shared" si="36"/>
        <v/>
      </c>
      <c r="D170" s="16"/>
      <c r="E170" s="46" t="str">
        <f t="shared" si="37"/>
        <v/>
      </c>
      <c r="F170" s="16"/>
      <c r="G170" s="46" t="str">
        <f t="shared" si="38"/>
        <v/>
      </c>
      <c r="H170" s="16"/>
      <c r="I170" s="46" t="str">
        <f t="shared" si="39"/>
        <v/>
      </c>
      <c r="J170" s="280"/>
    </row>
    <row r="171" spans="1:10" s="7" customFormat="1" ht="36.6" customHeight="1" x14ac:dyDescent="0.25">
      <c r="A171" s="18" t="s">
        <v>115</v>
      </c>
      <c r="B171" s="16"/>
      <c r="C171" s="127" t="str">
        <f t="shared" si="36"/>
        <v/>
      </c>
      <c r="D171" s="16"/>
      <c r="E171" s="46" t="str">
        <f t="shared" si="37"/>
        <v/>
      </c>
      <c r="F171" s="16"/>
      <c r="G171" s="46" t="str">
        <f t="shared" si="38"/>
        <v/>
      </c>
      <c r="H171" s="16"/>
      <c r="I171" s="46" t="str">
        <f t="shared" si="39"/>
        <v/>
      </c>
      <c r="J171" s="280"/>
    </row>
    <row r="172" spans="1:10" s="7" customFormat="1" ht="36.6" customHeight="1" x14ac:dyDescent="0.25">
      <c r="A172" s="18" t="s">
        <v>116</v>
      </c>
      <c r="B172" s="16"/>
      <c r="C172" s="127" t="str">
        <f t="shared" si="36"/>
        <v/>
      </c>
      <c r="D172" s="16"/>
      <c r="E172" s="46" t="str">
        <f t="shared" si="37"/>
        <v/>
      </c>
      <c r="F172" s="16"/>
      <c r="G172" s="46" t="str">
        <f t="shared" si="38"/>
        <v/>
      </c>
      <c r="H172" s="16"/>
      <c r="I172" s="46" t="str">
        <f t="shared" si="39"/>
        <v/>
      </c>
      <c r="J172" s="280"/>
    </row>
    <row r="173" spans="1:10" ht="36.6" customHeight="1" x14ac:dyDescent="0.25">
      <c r="A173" s="18" t="s">
        <v>117</v>
      </c>
      <c r="B173" s="16"/>
      <c r="C173" s="127" t="str">
        <f t="shared" si="36"/>
        <v/>
      </c>
      <c r="D173" s="16"/>
      <c r="E173" s="46" t="str">
        <f t="shared" si="37"/>
        <v/>
      </c>
      <c r="F173" s="16"/>
      <c r="G173" s="46" t="str">
        <f t="shared" si="38"/>
        <v/>
      </c>
      <c r="H173" s="16"/>
      <c r="I173" s="46" t="str">
        <f t="shared" si="39"/>
        <v/>
      </c>
    </row>
    <row r="174" spans="1:10" ht="43.2" customHeight="1" x14ac:dyDescent="0.25">
      <c r="A174" s="18" t="s">
        <v>118</v>
      </c>
      <c r="B174" s="16"/>
      <c r="C174" s="127" t="str">
        <f t="shared" si="36"/>
        <v/>
      </c>
      <c r="D174" s="16"/>
      <c r="E174" s="46" t="str">
        <f t="shared" si="37"/>
        <v/>
      </c>
      <c r="F174" s="16"/>
      <c r="G174" s="46" t="str">
        <f t="shared" si="38"/>
        <v/>
      </c>
      <c r="H174" s="16"/>
      <c r="I174" s="46" t="str">
        <f t="shared" si="39"/>
        <v/>
      </c>
    </row>
    <row r="175" spans="1:10" ht="36.6" customHeight="1" x14ac:dyDescent="0.25">
      <c r="A175" s="111" t="s">
        <v>119</v>
      </c>
      <c r="B175" s="16"/>
      <c r="C175" s="127" t="str">
        <f t="shared" si="36"/>
        <v/>
      </c>
      <c r="D175" s="16"/>
      <c r="E175" s="46" t="str">
        <f t="shared" si="37"/>
        <v/>
      </c>
      <c r="F175" s="16"/>
      <c r="G175" s="46" t="str">
        <f t="shared" si="38"/>
        <v/>
      </c>
      <c r="H175" s="16"/>
      <c r="I175" s="46" t="str">
        <f t="shared" si="39"/>
        <v/>
      </c>
    </row>
    <row r="176" spans="1:10" ht="36.6" customHeight="1" thickBot="1" x14ac:dyDescent="0.3">
      <c r="A176" s="136" t="s">
        <v>120</v>
      </c>
      <c r="B176" s="19"/>
      <c r="C176" s="199" t="str">
        <f t="shared" si="36"/>
        <v/>
      </c>
      <c r="D176" s="19"/>
      <c r="E176" s="199" t="str">
        <f t="shared" si="37"/>
        <v/>
      </c>
      <c r="F176" s="19"/>
      <c r="G176" s="199" t="str">
        <f t="shared" si="38"/>
        <v/>
      </c>
      <c r="H176" s="19"/>
      <c r="I176" s="199" t="str">
        <f t="shared" si="39"/>
        <v/>
      </c>
    </row>
    <row r="177" spans="1:10" ht="44.4" customHeight="1" thickTop="1" x14ac:dyDescent="0.25">
      <c r="A177" s="137" t="s">
        <v>121</v>
      </c>
      <c r="B177" s="160">
        <f>SUM(B169:B176)</f>
        <v>0</v>
      </c>
      <c r="C177" s="127" t="str">
        <f t="shared" si="36"/>
        <v/>
      </c>
      <c r="D177" s="160">
        <f>SUM(D169:D176)</f>
        <v>0</v>
      </c>
      <c r="E177" s="127" t="str">
        <f t="shared" si="37"/>
        <v/>
      </c>
      <c r="F177" s="160">
        <f>SUM(F169:F176)</f>
        <v>0</v>
      </c>
      <c r="G177" s="127" t="str">
        <f t="shared" si="38"/>
        <v/>
      </c>
      <c r="H177" s="160">
        <f>SUM(H169:H176)</f>
        <v>0</v>
      </c>
      <c r="I177" s="127" t="str">
        <f t="shared" si="39"/>
        <v/>
      </c>
    </row>
    <row r="178" spans="1:10" s="51" customFormat="1" ht="67.8" customHeight="1" thickBot="1" x14ac:dyDescent="0.35">
      <c r="A178" s="191" t="s">
        <v>122</v>
      </c>
      <c r="B178" s="190"/>
      <c r="C178" s="190"/>
      <c r="D178" s="190"/>
      <c r="E178" s="190"/>
      <c r="F178" s="190"/>
      <c r="G178" s="190"/>
      <c r="H178" s="190"/>
      <c r="I178" s="190"/>
      <c r="J178" s="280"/>
    </row>
    <row r="179" spans="1:10" ht="39" customHeight="1" thickTop="1" x14ac:dyDescent="0.25">
      <c r="A179" s="184" t="s">
        <v>123</v>
      </c>
      <c r="B179" s="185">
        <f>B60</f>
        <v>0</v>
      </c>
      <c r="C179" s="127" t="str">
        <f t="shared" ref="C179:C187" si="40">IF(B179="","",IF(B179=0,"",(B179/B$6/$A$11)))</f>
        <v/>
      </c>
      <c r="D179" s="185">
        <f>D60</f>
        <v>0</v>
      </c>
      <c r="E179" s="46" t="str">
        <f t="shared" ref="E179:E187" si="41">IF(D179="","",IF(D179=0,"",(D179/D$6/$A$11)))</f>
        <v/>
      </c>
      <c r="F179" s="185">
        <f>F60</f>
        <v>0</v>
      </c>
      <c r="G179" s="46" t="str">
        <f t="shared" ref="G179:G187" si="42">IF(F179="","",IF(F179=0,"",(F179/F$6/$A$11)))</f>
        <v/>
      </c>
      <c r="H179" s="185">
        <f>H60</f>
        <v>0</v>
      </c>
      <c r="I179" s="46" t="str">
        <f t="shared" ref="I179:I187" si="43">IF(H179="","",IF(H179=0,"",(H179/H$6/$A$11)))</f>
        <v/>
      </c>
    </row>
    <row r="180" spans="1:10" ht="39" customHeight="1" thickBot="1" x14ac:dyDescent="0.3">
      <c r="A180" s="154" t="s">
        <v>124</v>
      </c>
      <c r="B180" s="60">
        <f>B104</f>
        <v>0</v>
      </c>
      <c r="C180" s="199" t="str">
        <f t="shared" si="40"/>
        <v/>
      </c>
      <c r="D180" s="60">
        <f>D104</f>
        <v>0</v>
      </c>
      <c r="E180" s="199" t="str">
        <f t="shared" si="41"/>
        <v/>
      </c>
      <c r="F180" s="60">
        <f>F104</f>
        <v>0</v>
      </c>
      <c r="G180" s="199" t="str">
        <f t="shared" si="42"/>
        <v/>
      </c>
      <c r="H180" s="60">
        <f>H104</f>
        <v>0</v>
      </c>
      <c r="I180" s="199" t="str">
        <f t="shared" si="43"/>
        <v/>
      </c>
    </row>
    <row r="181" spans="1:10" ht="39" customHeight="1" thickTop="1" x14ac:dyDescent="0.25">
      <c r="A181" s="155" t="s">
        <v>125</v>
      </c>
      <c r="B181" s="157">
        <f>SUM(B179:B180)</f>
        <v>0</v>
      </c>
      <c r="C181" s="127" t="str">
        <f t="shared" si="40"/>
        <v/>
      </c>
      <c r="D181" s="157">
        <f>SUM(D179:D180)</f>
        <v>0</v>
      </c>
      <c r="E181" s="127" t="str">
        <f t="shared" si="41"/>
        <v/>
      </c>
      <c r="F181" s="157">
        <f>SUM(F179:F180)</f>
        <v>0</v>
      </c>
      <c r="G181" s="127" t="str">
        <f t="shared" si="42"/>
        <v/>
      </c>
      <c r="H181" s="157">
        <f>SUM(H179:H180)</f>
        <v>0</v>
      </c>
      <c r="I181" s="127" t="str">
        <f t="shared" si="43"/>
        <v/>
      </c>
    </row>
    <row r="182" spans="1:10" ht="39" customHeight="1" x14ac:dyDescent="0.25">
      <c r="A182" s="149" t="s">
        <v>126</v>
      </c>
      <c r="B182" s="59">
        <f>B120</f>
        <v>0</v>
      </c>
      <c r="C182" s="127" t="str">
        <f t="shared" si="40"/>
        <v/>
      </c>
      <c r="D182" s="59">
        <f>D120</f>
        <v>0</v>
      </c>
      <c r="E182" s="46" t="str">
        <f t="shared" si="41"/>
        <v/>
      </c>
      <c r="F182" s="59">
        <f>F120</f>
        <v>0</v>
      </c>
      <c r="G182" s="46" t="str">
        <f t="shared" si="42"/>
        <v/>
      </c>
      <c r="H182" s="59">
        <f>H120</f>
        <v>0</v>
      </c>
      <c r="I182" s="46" t="str">
        <f t="shared" si="43"/>
        <v/>
      </c>
    </row>
    <row r="183" spans="1:10" ht="39" customHeight="1" x14ac:dyDescent="0.25">
      <c r="A183" s="149" t="s">
        <v>127</v>
      </c>
      <c r="B183" s="59">
        <f>B136</f>
        <v>0</v>
      </c>
      <c r="C183" s="127" t="str">
        <f t="shared" si="40"/>
        <v/>
      </c>
      <c r="D183" s="59">
        <f>D136</f>
        <v>0</v>
      </c>
      <c r="E183" s="46" t="str">
        <f t="shared" si="41"/>
        <v/>
      </c>
      <c r="F183" s="59">
        <f>F136</f>
        <v>0</v>
      </c>
      <c r="G183" s="46" t="str">
        <f t="shared" si="42"/>
        <v/>
      </c>
      <c r="H183" s="59">
        <f>H136</f>
        <v>0</v>
      </c>
      <c r="I183" s="46" t="str">
        <f t="shared" si="43"/>
        <v/>
      </c>
    </row>
    <row r="184" spans="1:10" ht="39" customHeight="1" x14ac:dyDescent="0.25">
      <c r="A184" s="149" t="s">
        <v>128</v>
      </c>
      <c r="B184" s="59">
        <f>B151</f>
        <v>0</v>
      </c>
      <c r="C184" s="127" t="str">
        <f t="shared" si="40"/>
        <v/>
      </c>
      <c r="D184" s="59">
        <f>D151</f>
        <v>0</v>
      </c>
      <c r="E184" s="46" t="str">
        <f t="shared" si="41"/>
        <v/>
      </c>
      <c r="F184" s="59">
        <f>F151</f>
        <v>0</v>
      </c>
      <c r="G184" s="46" t="str">
        <f t="shared" si="42"/>
        <v/>
      </c>
      <c r="H184" s="59">
        <f>H151</f>
        <v>0</v>
      </c>
      <c r="I184" s="46" t="str">
        <f t="shared" si="43"/>
        <v/>
      </c>
    </row>
    <row r="185" spans="1:10" ht="39" customHeight="1" x14ac:dyDescent="0.25">
      <c r="A185" s="149" t="s">
        <v>129</v>
      </c>
      <c r="B185" s="59">
        <f>B167</f>
        <v>0</v>
      </c>
      <c r="C185" s="127" t="str">
        <f t="shared" si="40"/>
        <v/>
      </c>
      <c r="D185" s="59">
        <f>D167</f>
        <v>0</v>
      </c>
      <c r="E185" s="46" t="str">
        <f t="shared" si="41"/>
        <v/>
      </c>
      <c r="F185" s="59">
        <f>F167</f>
        <v>0</v>
      </c>
      <c r="G185" s="46" t="str">
        <f t="shared" si="42"/>
        <v/>
      </c>
      <c r="H185" s="59">
        <f>H167</f>
        <v>0</v>
      </c>
      <c r="I185" s="46" t="str">
        <f t="shared" si="43"/>
        <v/>
      </c>
    </row>
    <row r="186" spans="1:10" ht="48.6" customHeight="1" thickBot="1" x14ac:dyDescent="0.3">
      <c r="A186" s="154" t="s">
        <v>130</v>
      </c>
      <c r="B186" s="60">
        <f>B177</f>
        <v>0</v>
      </c>
      <c r="C186" s="199" t="str">
        <f t="shared" si="40"/>
        <v/>
      </c>
      <c r="D186" s="60">
        <f>D177</f>
        <v>0</v>
      </c>
      <c r="E186" s="199" t="str">
        <f t="shared" si="41"/>
        <v/>
      </c>
      <c r="F186" s="60">
        <f>F177</f>
        <v>0</v>
      </c>
      <c r="G186" s="199" t="str">
        <f t="shared" si="42"/>
        <v/>
      </c>
      <c r="H186" s="60">
        <f>H177</f>
        <v>0</v>
      </c>
      <c r="I186" s="199" t="str">
        <f t="shared" si="43"/>
        <v/>
      </c>
    </row>
    <row r="187" spans="1:10" ht="39" customHeight="1" thickTop="1" x14ac:dyDescent="0.25">
      <c r="A187" s="192" t="s">
        <v>131</v>
      </c>
      <c r="B187" s="156">
        <f>SUM(B182:B186)+B181</f>
        <v>0</v>
      </c>
      <c r="C187" s="127" t="str">
        <f t="shared" si="40"/>
        <v/>
      </c>
      <c r="D187" s="156">
        <f>SUM(D182:D186)+D181</f>
        <v>0</v>
      </c>
      <c r="E187" s="127" t="str">
        <f t="shared" si="41"/>
        <v/>
      </c>
      <c r="F187" s="156">
        <f>SUM(F182:F186)+F181</f>
        <v>0</v>
      </c>
      <c r="G187" s="127" t="str">
        <f t="shared" si="42"/>
        <v/>
      </c>
      <c r="H187" s="156">
        <f>SUM(H182:H186)+H181</f>
        <v>0</v>
      </c>
      <c r="I187" s="127" t="str">
        <f t="shared" si="43"/>
        <v/>
      </c>
    </row>
    <row r="188" spans="1:10" s="51" customFormat="1" ht="75" customHeight="1" x14ac:dyDescent="0.25">
      <c r="A188" s="70" t="s">
        <v>132</v>
      </c>
      <c r="B188" s="41"/>
      <c r="C188" s="42"/>
      <c r="D188" s="41"/>
      <c r="E188" s="42"/>
      <c r="F188" s="41"/>
      <c r="G188" s="41"/>
      <c r="H188" s="41"/>
      <c r="I188" s="41"/>
      <c r="J188" s="280"/>
    </row>
    <row r="189" spans="1:10" s="51" customFormat="1" ht="69.599999999999994" customHeight="1" x14ac:dyDescent="0.25">
      <c r="A189" s="114" t="s">
        <v>133</v>
      </c>
      <c r="B189" s="43"/>
      <c r="C189" s="43"/>
      <c r="D189" s="43"/>
      <c r="E189" s="43"/>
      <c r="F189" s="43"/>
      <c r="G189" s="43"/>
      <c r="H189" s="43"/>
      <c r="I189" s="43"/>
      <c r="J189" s="280"/>
    </row>
    <row r="190" spans="1:10" s="51" customFormat="1" ht="52.8" customHeight="1" x14ac:dyDescent="0.25">
      <c r="A190" s="114" t="s">
        <v>134</v>
      </c>
      <c r="B190" s="43"/>
      <c r="C190" s="43"/>
      <c r="D190" s="43"/>
      <c r="E190" s="43"/>
      <c r="F190" s="43"/>
      <c r="G190" s="43"/>
      <c r="H190" s="43"/>
      <c r="I190" s="43"/>
      <c r="J190" s="280"/>
    </row>
    <row r="191" spans="1:10" ht="25.05" customHeight="1" x14ac:dyDescent="0.25">
      <c r="A191" s="94" t="s">
        <v>135</v>
      </c>
      <c r="B191" s="124"/>
      <c r="C191" s="124"/>
      <c r="D191" s="124"/>
      <c r="E191" s="124"/>
      <c r="F191" s="124"/>
      <c r="G191" s="124"/>
      <c r="H191" s="124"/>
      <c r="I191" s="124"/>
    </row>
    <row r="192" spans="1:10" ht="25.05" customHeight="1" x14ac:dyDescent="0.25">
      <c r="A192" s="13" t="s">
        <v>136</v>
      </c>
      <c r="B192" s="124"/>
      <c r="C192" s="124"/>
      <c r="D192" s="124"/>
      <c r="E192" s="124"/>
      <c r="F192" s="124"/>
      <c r="G192" s="124"/>
      <c r="H192" s="124"/>
      <c r="I192" s="124"/>
    </row>
    <row r="193" spans="1:10" ht="34.200000000000003" customHeight="1" x14ac:dyDescent="0.25">
      <c r="A193" s="112" t="s">
        <v>137</v>
      </c>
      <c r="B193" s="16"/>
      <c r="C193" s="61"/>
      <c r="D193" s="16"/>
      <c r="E193" s="61"/>
      <c r="F193" s="16"/>
      <c r="G193" s="61"/>
      <c r="H193" s="16"/>
      <c r="I193" s="61"/>
    </row>
    <row r="194" spans="1:10" ht="34.200000000000003" customHeight="1" x14ac:dyDescent="0.25">
      <c r="A194" s="112" t="s">
        <v>138</v>
      </c>
      <c r="B194" s="16"/>
      <c r="C194" s="62"/>
      <c r="D194" s="16"/>
      <c r="E194" s="62"/>
      <c r="F194" s="16"/>
      <c r="G194" s="62"/>
      <c r="H194" s="16"/>
      <c r="I194" s="62"/>
    </row>
    <row r="195" spans="1:10" ht="34.200000000000003" customHeight="1" x14ac:dyDescent="0.25">
      <c r="A195" s="112" t="s">
        <v>139</v>
      </c>
      <c r="B195" s="22"/>
      <c r="C195" s="62"/>
      <c r="D195" s="22"/>
      <c r="E195" s="62"/>
      <c r="F195" s="22"/>
      <c r="G195" s="62"/>
      <c r="H195" s="22"/>
      <c r="I195" s="62"/>
    </row>
    <row r="196" spans="1:10" ht="38.4" customHeight="1" x14ac:dyDescent="0.25">
      <c r="A196" s="131" t="s">
        <v>140</v>
      </c>
      <c r="B196" s="16"/>
      <c r="C196" s="62"/>
      <c r="D196" s="16"/>
      <c r="E196" s="62"/>
      <c r="F196" s="16"/>
      <c r="G196" s="62"/>
      <c r="H196" s="16"/>
      <c r="I196" s="62"/>
    </row>
    <row r="197" spans="1:10" ht="38.4" customHeight="1" thickBot="1" x14ac:dyDescent="0.3">
      <c r="A197" s="138" t="s">
        <v>141</v>
      </c>
      <c r="B197" s="19"/>
      <c r="C197" s="62"/>
      <c r="D197" s="19"/>
      <c r="E197" s="62"/>
      <c r="F197" s="19"/>
      <c r="G197" s="62"/>
      <c r="H197" s="19"/>
      <c r="I197" s="62"/>
    </row>
    <row r="198" spans="1:10" s="4" customFormat="1" ht="36" customHeight="1" thickTop="1" x14ac:dyDescent="0.25">
      <c r="A198" s="139" t="s">
        <v>142</v>
      </c>
      <c r="B198" s="23">
        <f>SUM(B193:B197)</f>
        <v>0</v>
      </c>
      <c r="C198" s="62"/>
      <c r="D198" s="23">
        <f>SUM(D193:D197)</f>
        <v>0</v>
      </c>
      <c r="E198" s="62"/>
      <c r="F198" s="23">
        <f>SUM(F193:F197)</f>
        <v>0</v>
      </c>
      <c r="G198" s="62"/>
      <c r="H198" s="23">
        <f>SUM(H193:H197)</f>
        <v>0</v>
      </c>
      <c r="I198" s="62"/>
      <c r="J198" s="280"/>
    </row>
    <row r="199" spans="1:10" s="4" customFormat="1" ht="36" customHeight="1" x14ac:dyDescent="0.25">
      <c r="A199" s="140" t="s">
        <v>143</v>
      </c>
      <c r="B199" s="16">
        <f>'År 2018'!B200</f>
        <v>0</v>
      </c>
      <c r="C199" s="62"/>
      <c r="D199" s="16">
        <f>'År 2018'!D200</f>
        <v>0</v>
      </c>
      <c r="E199" s="62"/>
      <c r="F199" s="16">
        <f>'År 2018'!F200</f>
        <v>0</v>
      </c>
      <c r="G199" s="62"/>
      <c r="H199" s="16">
        <f>'År 2018'!H200</f>
        <v>0</v>
      </c>
      <c r="I199" s="62"/>
      <c r="J199" s="280"/>
    </row>
    <row r="200" spans="1:10" s="4" customFormat="1" ht="36" customHeight="1" x14ac:dyDescent="0.25">
      <c r="A200" s="140" t="s">
        <v>144</v>
      </c>
      <c r="B200" s="23">
        <f>SUM(B198:B199)</f>
        <v>0</v>
      </c>
      <c r="C200" s="62"/>
      <c r="D200" s="23">
        <f>SUM(D198:D199)</f>
        <v>0</v>
      </c>
      <c r="E200" s="62"/>
      <c r="F200" s="23">
        <f>SUM(F198:F199)</f>
        <v>0</v>
      </c>
      <c r="G200" s="62"/>
      <c r="H200" s="23">
        <f>SUM(H198:H199)</f>
        <v>0</v>
      </c>
      <c r="I200" s="62"/>
      <c r="J200" s="280"/>
    </row>
    <row r="201" spans="1:10" ht="63.6" customHeight="1" x14ac:dyDescent="0.25">
      <c r="A201" s="94" t="s">
        <v>145</v>
      </c>
      <c r="B201" s="272"/>
      <c r="C201" s="62"/>
      <c r="D201" s="272"/>
      <c r="E201" s="62"/>
      <c r="F201" s="272"/>
      <c r="G201" s="62"/>
      <c r="H201" s="272"/>
      <c r="I201" s="62"/>
    </row>
    <row r="202" spans="1:10" ht="35.4" customHeight="1" x14ac:dyDescent="0.25">
      <c r="A202" s="112" t="s">
        <v>146</v>
      </c>
      <c r="B202" s="16"/>
      <c r="C202" s="62"/>
      <c r="D202" s="16"/>
      <c r="E202" s="62"/>
      <c r="F202" s="16"/>
      <c r="G202" s="62"/>
      <c r="H202" s="16"/>
      <c r="I202" s="62"/>
    </row>
    <row r="203" spans="1:10" ht="35.4" customHeight="1" x14ac:dyDescent="0.25">
      <c r="A203" s="112" t="s">
        <v>147</v>
      </c>
      <c r="B203" s="16"/>
      <c r="C203" s="62"/>
      <c r="D203" s="16"/>
      <c r="E203" s="62"/>
      <c r="F203" s="16"/>
      <c r="G203" s="62"/>
      <c r="H203" s="16"/>
      <c r="I203" s="62"/>
    </row>
    <row r="204" spans="1:10" ht="39.6" customHeight="1" x14ac:dyDescent="0.25">
      <c r="A204" s="112" t="s">
        <v>148</v>
      </c>
      <c r="B204" s="16"/>
      <c r="C204" s="62"/>
      <c r="D204" s="16"/>
      <c r="E204" s="62"/>
      <c r="F204" s="16"/>
      <c r="G204" s="62"/>
      <c r="H204" s="16"/>
      <c r="I204" s="62"/>
    </row>
    <row r="205" spans="1:10" ht="39.6" customHeight="1" x14ac:dyDescent="0.25">
      <c r="A205" s="113" t="s">
        <v>149</v>
      </c>
      <c r="B205" s="16"/>
      <c r="C205" s="62"/>
      <c r="D205" s="16"/>
      <c r="E205" s="62"/>
      <c r="F205" s="16"/>
      <c r="G205" s="62"/>
      <c r="H205" s="16"/>
      <c r="I205" s="62"/>
    </row>
    <row r="206" spans="1:10" ht="39.6" customHeight="1" thickBot="1" x14ac:dyDescent="0.3">
      <c r="A206" s="143" t="s">
        <v>141</v>
      </c>
      <c r="B206" s="19"/>
      <c r="C206" s="62"/>
      <c r="D206" s="19"/>
      <c r="E206" s="62"/>
      <c r="F206" s="19"/>
      <c r="G206" s="62"/>
      <c r="H206" s="19"/>
      <c r="I206" s="62"/>
    </row>
    <row r="207" spans="1:10" ht="35.4" customHeight="1" thickTop="1" x14ac:dyDescent="0.25">
      <c r="A207" s="142" t="s">
        <v>150</v>
      </c>
      <c r="B207" s="23">
        <f>SUM(B202:B206)</f>
        <v>0</v>
      </c>
      <c r="C207" s="62"/>
      <c r="D207" s="23">
        <f>SUM(D202:D206)</f>
        <v>0</v>
      </c>
      <c r="E207" s="62"/>
      <c r="F207" s="23">
        <f>SUM(F202:F206)</f>
        <v>0</v>
      </c>
      <c r="G207" s="62"/>
      <c r="H207" s="23">
        <f>SUM(H202:H206)</f>
        <v>0</v>
      </c>
      <c r="I207" s="62"/>
    </row>
    <row r="208" spans="1:10" ht="35.4" customHeight="1" x14ac:dyDescent="0.25">
      <c r="A208" s="140" t="s">
        <v>143</v>
      </c>
      <c r="B208" s="16">
        <f>'År 2018'!B209</f>
        <v>0</v>
      </c>
      <c r="C208" s="62"/>
      <c r="D208" s="16">
        <f>'År 2018'!D209</f>
        <v>0</v>
      </c>
      <c r="E208" s="62"/>
      <c r="F208" s="16">
        <f>'År 2018'!F209</f>
        <v>0</v>
      </c>
      <c r="G208" s="62"/>
      <c r="H208" s="16">
        <f>'År 2018'!H209</f>
        <v>0</v>
      </c>
      <c r="I208" s="62"/>
    </row>
    <row r="209" spans="1:9" ht="35.4" customHeight="1" x14ac:dyDescent="0.25">
      <c r="A209" s="140" t="s">
        <v>151</v>
      </c>
      <c r="B209" s="23">
        <f>SUM(B207:B208)</f>
        <v>0</v>
      </c>
      <c r="C209" s="62"/>
      <c r="D209" s="23">
        <f>SUM(D207:D208)</f>
        <v>0</v>
      </c>
      <c r="E209" s="62"/>
      <c r="F209" s="23">
        <f>SUM(F207:F208)</f>
        <v>0</v>
      </c>
      <c r="G209" s="62"/>
      <c r="H209" s="23">
        <f>SUM(H207:H208)</f>
        <v>0</v>
      </c>
      <c r="I209" s="62"/>
    </row>
    <row r="210" spans="1:9" ht="57.6" customHeight="1" x14ac:dyDescent="0.25">
      <c r="A210" s="95" t="s">
        <v>152</v>
      </c>
      <c r="B210" s="208"/>
      <c r="C210" s="62"/>
      <c r="D210" s="208"/>
      <c r="E210" s="62"/>
      <c r="F210" s="208"/>
      <c r="G210" s="62"/>
      <c r="H210" s="208"/>
      <c r="I210" s="62"/>
    </row>
    <row r="211" spans="1:9" ht="36" customHeight="1" x14ac:dyDescent="0.25">
      <c r="A211" s="112" t="s">
        <v>153</v>
      </c>
      <c r="B211" s="16"/>
      <c r="C211" s="63"/>
      <c r="D211" s="16"/>
      <c r="E211" s="63"/>
      <c r="F211" s="16"/>
      <c r="G211" s="63"/>
      <c r="H211" s="16"/>
      <c r="I211" s="63"/>
    </row>
    <row r="212" spans="1:9" ht="36" customHeight="1" thickBot="1" x14ac:dyDescent="0.3">
      <c r="A212" s="141" t="s">
        <v>154</v>
      </c>
      <c r="B212" s="19"/>
      <c r="C212" s="63"/>
      <c r="D212" s="19"/>
      <c r="E212" s="63"/>
      <c r="F212" s="19"/>
      <c r="G212" s="63"/>
      <c r="H212" s="19"/>
      <c r="I212" s="63"/>
    </row>
    <row r="213" spans="1:9" ht="36" customHeight="1" thickTop="1" x14ac:dyDescent="0.25">
      <c r="A213" s="139" t="s">
        <v>155</v>
      </c>
      <c r="B213" s="23">
        <f>SUM(B211:B212)</f>
        <v>0</v>
      </c>
      <c r="C213" s="63"/>
      <c r="D213" s="23">
        <f>SUM(D211:D212)</f>
        <v>0</v>
      </c>
      <c r="E213" s="63"/>
      <c r="F213" s="23">
        <f>SUM(F211:F212)</f>
        <v>0</v>
      </c>
      <c r="G213" s="63"/>
      <c r="H213" s="23">
        <f>SUM(H211:H212)</f>
        <v>0</v>
      </c>
      <c r="I213" s="63"/>
    </row>
    <row r="214" spans="1:9" ht="33" customHeight="1" x14ac:dyDescent="0.25">
      <c r="A214" s="140" t="s">
        <v>143</v>
      </c>
      <c r="B214" s="16">
        <f>'År 2018'!B215</f>
        <v>0</v>
      </c>
      <c r="C214" s="63"/>
      <c r="D214" s="16">
        <f>'År 2018'!D215</f>
        <v>0</v>
      </c>
      <c r="E214" s="63"/>
      <c r="F214" s="16">
        <f>'År 2018'!F215</f>
        <v>0</v>
      </c>
      <c r="G214" s="63"/>
      <c r="H214" s="16">
        <f>'År 2018'!H215</f>
        <v>0</v>
      </c>
      <c r="I214" s="63"/>
    </row>
    <row r="215" spans="1:9" ht="38.4" customHeight="1" x14ac:dyDescent="0.25">
      <c r="A215" s="140" t="s">
        <v>156</v>
      </c>
      <c r="B215" s="23">
        <f>SUM(B213:B214)</f>
        <v>0</v>
      </c>
      <c r="C215" s="63"/>
      <c r="D215" s="23">
        <f>SUM(D213:D214)</f>
        <v>0</v>
      </c>
      <c r="E215" s="63"/>
      <c r="F215" s="23">
        <f>SUM(F213:F214)</f>
        <v>0</v>
      </c>
      <c r="G215" s="63"/>
      <c r="H215" s="23">
        <f>SUM(H213:H214)</f>
        <v>0</v>
      </c>
      <c r="I215" s="63"/>
    </row>
    <row r="216" spans="1:9" ht="53.4" customHeight="1" x14ac:dyDescent="0.25">
      <c r="A216" s="115" t="s">
        <v>157</v>
      </c>
      <c r="B216"/>
      <c r="C216" s="285"/>
      <c r="D216" s="286"/>
      <c r="E216" s="285"/>
      <c r="F216" s="286"/>
      <c r="G216" s="285"/>
      <c r="H216" s="286"/>
      <c r="I216" s="285"/>
    </row>
    <row r="217" spans="1:9" ht="39" customHeight="1" x14ac:dyDescent="0.25">
      <c r="A217" s="145" t="s">
        <v>158</v>
      </c>
      <c r="B217" s="59">
        <f>B179</f>
        <v>0</v>
      </c>
      <c r="C217" s="261"/>
      <c r="D217" s="59">
        <f>D179</f>
        <v>0</v>
      </c>
      <c r="E217" s="49"/>
      <c r="F217" s="59">
        <f>F179</f>
        <v>0</v>
      </c>
      <c r="G217" s="64"/>
      <c r="H217" s="59">
        <f>H179</f>
        <v>0</v>
      </c>
      <c r="I217" s="64"/>
    </row>
    <row r="218" spans="1:9" ht="39" customHeight="1" x14ac:dyDescent="0.25">
      <c r="A218" s="145" t="s">
        <v>159</v>
      </c>
      <c r="B218" s="59">
        <f>B180</f>
        <v>0</v>
      </c>
      <c r="C218" s="261"/>
      <c r="D218" s="59">
        <f>D180</f>
        <v>0</v>
      </c>
      <c r="E218" s="49"/>
      <c r="F218" s="59">
        <f>F180</f>
        <v>0</v>
      </c>
      <c r="G218" s="64"/>
      <c r="H218" s="59">
        <f>H180</f>
        <v>0</v>
      </c>
      <c r="I218" s="64"/>
    </row>
    <row r="219" spans="1:9" ht="39" customHeight="1" x14ac:dyDescent="0.25">
      <c r="A219" s="145" t="s">
        <v>160</v>
      </c>
      <c r="B219" s="59">
        <f>B182+B183+B184+B185</f>
        <v>0</v>
      </c>
      <c r="C219" s="261"/>
      <c r="D219" s="59">
        <f>D182+D183+D184+D185</f>
        <v>0</v>
      </c>
      <c r="E219" s="49"/>
      <c r="F219" s="59">
        <f>F182+F183+F184+F185</f>
        <v>0</v>
      </c>
      <c r="G219" s="64"/>
      <c r="H219" s="59">
        <f>H182+H183+H184+H185</f>
        <v>0</v>
      </c>
      <c r="I219" s="64"/>
    </row>
    <row r="220" spans="1:9" ht="39" customHeight="1" x14ac:dyDescent="0.25">
      <c r="A220" s="146" t="s">
        <v>130</v>
      </c>
      <c r="B220" s="59">
        <f>B186</f>
        <v>0</v>
      </c>
      <c r="C220" s="261"/>
      <c r="D220" s="59">
        <f>D186</f>
        <v>0</v>
      </c>
      <c r="E220" s="49"/>
      <c r="F220" s="59">
        <f>F186</f>
        <v>0</v>
      </c>
      <c r="G220" s="64"/>
      <c r="H220" s="59">
        <f>H186</f>
        <v>0</v>
      </c>
      <c r="I220" s="64"/>
    </row>
    <row r="221" spans="1:9" ht="39" customHeight="1" x14ac:dyDescent="0.25">
      <c r="A221" s="147" t="s">
        <v>144</v>
      </c>
      <c r="B221" s="59">
        <f>B200</f>
        <v>0</v>
      </c>
      <c r="C221" s="261"/>
      <c r="D221" s="59">
        <f>D200</f>
        <v>0</v>
      </c>
      <c r="E221" s="49"/>
      <c r="F221" s="59">
        <f>F200</f>
        <v>0</v>
      </c>
      <c r="G221" s="64"/>
      <c r="H221" s="59">
        <f>H200</f>
        <v>0</v>
      </c>
      <c r="I221" s="64"/>
    </row>
    <row r="222" spans="1:9" ht="39" customHeight="1" x14ac:dyDescent="0.25">
      <c r="A222" s="145" t="s">
        <v>151</v>
      </c>
      <c r="B222" s="59">
        <f>B209</f>
        <v>0</v>
      </c>
      <c r="C222" s="261"/>
      <c r="D222" s="59">
        <f>D209</f>
        <v>0</v>
      </c>
      <c r="E222" s="49"/>
      <c r="F222" s="59">
        <f>F209</f>
        <v>0</v>
      </c>
      <c r="G222" s="64"/>
      <c r="H222" s="59">
        <f>H209</f>
        <v>0</v>
      </c>
      <c r="I222" s="64"/>
    </row>
    <row r="223" spans="1:9" ht="39" customHeight="1" thickBot="1" x14ac:dyDescent="0.3">
      <c r="A223" s="148" t="s">
        <v>161</v>
      </c>
      <c r="B223" s="60">
        <f>B215</f>
        <v>0</v>
      </c>
      <c r="C223"/>
      <c r="D223" s="60">
        <f>D215</f>
        <v>0</v>
      </c>
      <c r="E223" s="49"/>
      <c r="F223" s="60">
        <f>F215</f>
        <v>0</v>
      </c>
      <c r="G223" s="64"/>
      <c r="H223" s="60">
        <f>H215</f>
        <v>0</v>
      </c>
      <c r="I223" s="64"/>
    </row>
    <row r="224" spans="1:9" ht="46.2" customHeight="1" thickTop="1" x14ac:dyDescent="0.25">
      <c r="A224" s="284" t="s">
        <v>450</v>
      </c>
      <c r="B224" s="157">
        <f>SUM(B217:B223)</f>
        <v>0</v>
      </c>
      <c r="C224" s="68"/>
      <c r="D224" s="157">
        <f>SUM(D217:D223)</f>
        <v>0</v>
      </c>
      <c r="E224" s="49"/>
      <c r="F224" s="157">
        <f>SUM(F217:F223)</f>
        <v>0</v>
      </c>
      <c r="G224" s="64"/>
      <c r="H224" s="157">
        <f>SUM(H217:H223)</f>
        <v>0</v>
      </c>
      <c r="I224" s="64"/>
    </row>
    <row r="225" spans="1:17" ht="92.4" customHeight="1" x14ac:dyDescent="0.25">
      <c r="A225" s="283" t="s">
        <v>451</v>
      </c>
      <c r="B225"/>
      <c r="C225"/>
      <c r="D225"/>
      <c r="E225"/>
      <c r="F225"/>
      <c r="G225"/>
      <c r="H225"/>
      <c r="I225" s="64"/>
    </row>
    <row r="226" spans="1:17" ht="32.4" customHeight="1" x14ac:dyDescent="0.25">
      <c r="A226" s="149" t="s">
        <v>163</v>
      </c>
      <c r="B226" s="201"/>
      <c r="C226" s="261"/>
      <c r="D226" s="49"/>
      <c r="E226" s="49"/>
      <c r="F226" s="44"/>
      <c r="G226" s="64"/>
      <c r="I226" s="64"/>
    </row>
    <row r="227" spans="1:17" ht="32.4" customHeight="1" x14ac:dyDescent="0.25">
      <c r="A227" s="150" t="s">
        <v>164</v>
      </c>
      <c r="B227" s="201"/>
      <c r="C227" s="261"/>
      <c r="D227" s="49"/>
      <c r="E227" s="49"/>
      <c r="F227" s="44"/>
      <c r="G227" s="64"/>
      <c r="I227" s="64"/>
    </row>
    <row r="228" spans="1:17" ht="32.4" customHeight="1" x14ac:dyDescent="0.25">
      <c r="A228" s="149" t="s">
        <v>165</v>
      </c>
      <c r="B228" s="201"/>
      <c r="C228" s="262"/>
      <c r="D228" s="49"/>
      <c r="E228" s="49"/>
      <c r="F228" s="44"/>
      <c r="G228" s="64"/>
      <c r="I228" s="64"/>
    </row>
    <row r="229" spans="1:17" s="1" customFormat="1" ht="43.2" customHeight="1" thickBot="1" x14ac:dyDescent="0.3">
      <c r="A229" s="151" t="s">
        <v>166</v>
      </c>
      <c r="B229" s="202">
        <f>B226-(SUM(B227:B228))</f>
        <v>0</v>
      </c>
      <c r="C229" s="153"/>
      <c r="D229" s="65"/>
      <c r="E229" s="65"/>
      <c r="F229" s="44"/>
      <c r="G229" s="66"/>
      <c r="H229" s="44"/>
      <c r="I229" s="66"/>
      <c r="J229" s="280"/>
      <c r="K229" s="3"/>
      <c r="L229" s="3"/>
      <c r="M229" s="3"/>
      <c r="N229" s="3"/>
      <c r="O229" s="3"/>
      <c r="P229" s="3"/>
      <c r="Q229" s="3"/>
    </row>
    <row r="230" spans="1:17" s="1" customFormat="1" ht="45.6" customHeight="1" thickTop="1" thickBot="1" x14ac:dyDescent="0.3">
      <c r="A230" s="152" t="s">
        <v>167</v>
      </c>
      <c r="B230" s="161">
        <f>ROUNDDOWN(B224-B229,2)</f>
        <v>0</v>
      </c>
      <c r="C230" s="162" t="str">
        <f>IF((B230)=0,"",IF((B230)&lt;&gt;0,"Kontrollera siffrorna!"))</f>
        <v/>
      </c>
      <c r="D230" s="65"/>
      <c r="E230"/>
      <c r="F230" s="44"/>
      <c r="G230" s="66"/>
      <c r="H230" s="44"/>
      <c r="I230" s="66"/>
      <c r="J230" s="280"/>
      <c r="K230" s="3"/>
      <c r="L230" s="3"/>
      <c r="M230" s="3"/>
      <c r="N230" s="3"/>
      <c r="O230" s="3"/>
      <c r="P230" s="3"/>
      <c r="Q230" s="3"/>
    </row>
    <row r="231" spans="1:17" s="1" customFormat="1" ht="30.6" customHeight="1" thickTop="1" x14ac:dyDescent="0.25">
      <c r="A231" s="149" t="s">
        <v>168</v>
      </c>
      <c r="B231" s="201">
        <f>'År 2018'!B226</f>
        <v>0</v>
      </c>
      <c r="C231" s="261"/>
      <c r="D231" s="49"/>
      <c r="E231" s="49"/>
      <c r="F231" s="44"/>
      <c r="G231" s="64"/>
      <c r="H231" s="44"/>
      <c r="I231" s="64"/>
      <c r="J231" s="280"/>
      <c r="K231" s="3"/>
      <c r="L231" s="3"/>
      <c r="M231" s="3"/>
      <c r="N231" s="3"/>
      <c r="O231" s="3"/>
      <c r="P231" s="3"/>
      <c r="Q231" s="3"/>
    </row>
    <row r="232" spans="1:17" s="1" customFormat="1" ht="30.6" customHeight="1" x14ac:dyDescent="0.25">
      <c r="A232" s="149" t="s">
        <v>169</v>
      </c>
      <c r="B232" s="201">
        <f>'År 2018'!B227</f>
        <v>0</v>
      </c>
      <c r="C232" s="261"/>
      <c r="D232" s="49"/>
      <c r="E232" s="49"/>
      <c r="F232" s="44"/>
      <c r="G232" s="64"/>
      <c r="H232" s="44"/>
      <c r="I232" s="64"/>
      <c r="J232" s="280"/>
      <c r="K232" s="3"/>
      <c r="L232" s="3"/>
      <c r="M232" s="3"/>
      <c r="N232" s="3"/>
      <c r="O232" s="3"/>
      <c r="P232" s="3"/>
      <c r="Q232" s="3"/>
    </row>
    <row r="233" spans="1:17" s="1" customFormat="1" ht="30.6" customHeight="1" x14ac:dyDescent="0.25">
      <c r="A233" s="149" t="s">
        <v>170</v>
      </c>
      <c r="B233" s="201">
        <f>'År 2018'!B228</f>
        <v>0</v>
      </c>
      <c r="C233" s="261"/>
      <c r="D233" s="49"/>
      <c r="E233" s="49"/>
      <c r="F233" s="44"/>
      <c r="G233" s="64"/>
      <c r="H233" s="44"/>
      <c r="I233" s="64"/>
      <c r="J233" s="280"/>
      <c r="K233" s="3"/>
      <c r="L233" s="3"/>
      <c r="M233" s="3"/>
      <c r="N233" s="3"/>
      <c r="O233" s="3"/>
      <c r="P233" s="3"/>
      <c r="Q233" s="3"/>
    </row>
    <row r="234" spans="1:17" s="1" customFormat="1" ht="45" customHeight="1" x14ac:dyDescent="0.25">
      <c r="A234" s="163" t="s">
        <v>171</v>
      </c>
      <c r="B234" s="203">
        <f>B231-(SUM(B232:B233))</f>
        <v>0</v>
      </c>
      <c r="C234"/>
      <c r="D234" s="49"/>
      <c r="E234" s="49"/>
      <c r="F234" s="44"/>
      <c r="G234" s="64"/>
      <c r="H234" s="44"/>
      <c r="I234" s="64"/>
      <c r="J234" s="280"/>
      <c r="K234" s="3"/>
      <c r="L234" s="3"/>
      <c r="M234" s="3"/>
      <c r="N234" s="3"/>
      <c r="O234" s="3"/>
      <c r="P234" s="3"/>
      <c r="Q234" s="3"/>
    </row>
    <row r="235" spans="1:17" s="1" customFormat="1" ht="65.400000000000006" customHeight="1" x14ac:dyDescent="0.25">
      <c r="A235" s="116" t="s">
        <v>172</v>
      </c>
      <c r="B235" s="14"/>
      <c r="C235" s="44"/>
      <c r="D235" s="44"/>
      <c r="E235" s="44"/>
      <c r="F235" s="44"/>
      <c r="G235" s="44"/>
      <c r="H235" s="44"/>
      <c r="I235" s="44"/>
      <c r="J235" s="280"/>
      <c r="K235" s="3"/>
      <c r="L235" s="3"/>
      <c r="M235" s="3"/>
      <c r="N235" s="3"/>
      <c r="O235" s="3"/>
      <c r="P235" s="3"/>
      <c r="Q235" s="3"/>
    </row>
    <row r="236" spans="1:17" s="1" customFormat="1" ht="25.05" customHeight="1" x14ac:dyDescent="0.25">
      <c r="A236" s="117" t="s">
        <v>173</v>
      </c>
      <c r="B236" s="71"/>
      <c r="C236" s="67"/>
      <c r="D236" s="273"/>
      <c r="E236" s="44"/>
      <c r="F236" s="273"/>
      <c r="G236" s="44"/>
      <c r="H236" s="273"/>
      <c r="I236" s="44"/>
      <c r="J236" s="280"/>
      <c r="K236" s="3"/>
      <c r="L236" s="3"/>
      <c r="M236" s="3"/>
      <c r="N236" s="3"/>
      <c r="O236" s="3"/>
      <c r="P236" s="3"/>
      <c r="Q236" s="3"/>
    </row>
    <row r="237" spans="1:17" s="1" customFormat="1" ht="25.05" customHeight="1" x14ac:dyDescent="0.25">
      <c r="A237" s="96" t="s">
        <v>174</v>
      </c>
      <c r="B237" s="72"/>
      <c r="C237" s="67"/>
      <c r="D237" s="209"/>
      <c r="E237" s="44"/>
      <c r="F237" s="209"/>
      <c r="G237" s="44"/>
      <c r="H237" s="209"/>
      <c r="I237" s="44"/>
      <c r="J237" s="280"/>
      <c r="K237" s="3"/>
      <c r="L237" s="3"/>
      <c r="M237" s="3"/>
      <c r="N237" s="3"/>
      <c r="O237" s="3"/>
      <c r="P237" s="3"/>
      <c r="Q237" s="3"/>
    </row>
    <row r="238" spans="1:17" s="1" customFormat="1" ht="25.05" customHeight="1" x14ac:dyDescent="0.25">
      <c r="A238" s="97" t="s">
        <v>175</v>
      </c>
      <c r="B238" s="72"/>
      <c r="C238" s="67"/>
      <c r="D238" s="209"/>
      <c r="E238" s="44"/>
      <c r="F238" s="209"/>
      <c r="G238" s="44"/>
      <c r="H238" s="209"/>
      <c r="I238" s="44"/>
      <c r="J238" s="280"/>
      <c r="K238" s="3"/>
      <c r="L238" s="3"/>
      <c r="M238" s="3"/>
      <c r="N238" s="3"/>
      <c r="O238" s="3"/>
      <c r="P238" s="3"/>
      <c r="Q238" s="3"/>
    </row>
    <row r="239" spans="1:17" s="1" customFormat="1" ht="25.05" customHeight="1" x14ac:dyDescent="0.25">
      <c r="A239" s="96" t="s">
        <v>176</v>
      </c>
      <c r="B239" s="72"/>
      <c r="C239" s="67"/>
      <c r="D239" s="209"/>
      <c r="E239" s="44"/>
      <c r="F239" s="209"/>
      <c r="G239" s="44"/>
      <c r="H239" s="209"/>
      <c r="I239" s="44"/>
      <c r="J239" s="280"/>
      <c r="K239" s="3"/>
      <c r="L239" s="3"/>
      <c r="M239" s="3"/>
      <c r="N239" s="3"/>
      <c r="O239" s="3"/>
      <c r="P239" s="3"/>
      <c r="Q239" s="3"/>
    </row>
    <row r="240" spans="1:17" s="1" customFormat="1" ht="25.05" customHeight="1" x14ac:dyDescent="0.25">
      <c r="A240" s="96" t="s">
        <v>177</v>
      </c>
      <c r="B240" s="72"/>
      <c r="C240" s="67"/>
      <c r="D240" s="209"/>
      <c r="E240" s="44"/>
      <c r="F240" s="209"/>
      <c r="G240" s="44"/>
      <c r="H240" s="209"/>
      <c r="I240" s="44"/>
      <c r="J240" s="280"/>
      <c r="K240" s="3"/>
      <c r="L240" s="3"/>
      <c r="M240" s="3"/>
      <c r="N240" s="3"/>
      <c r="O240" s="3"/>
      <c r="P240" s="3"/>
      <c r="Q240" s="3"/>
    </row>
    <row r="241" spans="1:17" s="1" customFormat="1" ht="25.05" customHeight="1" x14ac:dyDescent="0.25">
      <c r="A241" s="118" t="s">
        <v>178</v>
      </c>
      <c r="B241" s="73"/>
      <c r="C241" s="44"/>
      <c r="D241" s="183"/>
      <c r="E241" s="68"/>
      <c r="F241" s="183"/>
      <c r="G241" s="44"/>
      <c r="H241" s="183"/>
      <c r="I241" s="44"/>
      <c r="J241" s="280"/>
      <c r="K241" s="3"/>
      <c r="L241" s="3"/>
      <c r="M241" s="3"/>
      <c r="N241" s="3"/>
      <c r="O241" s="3"/>
      <c r="P241" s="3"/>
      <c r="Q241" s="3"/>
    </row>
    <row r="242" spans="1:17" s="1" customFormat="1" ht="25.05" customHeight="1" x14ac:dyDescent="0.25">
      <c r="A242" s="98" t="s">
        <v>179</v>
      </c>
      <c r="B242" s="74">
        <f>SUM(B237:B241)</f>
        <v>0</v>
      </c>
      <c r="C242" s="44"/>
      <c r="D242" s="210">
        <f>SUM(D237:D241)</f>
        <v>0</v>
      </c>
      <c r="E242" s="58"/>
      <c r="F242" s="210">
        <f>SUM(F237:F241)</f>
        <v>0</v>
      </c>
      <c r="G242" s="44"/>
      <c r="H242" s="210">
        <f>SUM(H237:H241)</f>
        <v>0</v>
      </c>
      <c r="I242" s="44"/>
      <c r="J242" s="280"/>
      <c r="K242" s="3"/>
      <c r="L242" s="3"/>
      <c r="M242" s="3"/>
      <c r="N242" s="3"/>
      <c r="O242" s="3"/>
      <c r="P242" s="3"/>
      <c r="Q242" s="3"/>
    </row>
    <row r="243" spans="1:17" s="58" customFormat="1" ht="25.05" customHeight="1" x14ac:dyDescent="0.25">
      <c r="A243" s="97" t="s">
        <v>180</v>
      </c>
      <c r="B243" s="75">
        <f>B25+B46+B63+B64+B65+B89+B107+B108+B123+B124+B139+B140+B154+B155+B156+B193+B202</f>
        <v>0</v>
      </c>
      <c r="C243" s="44"/>
      <c r="D243" s="211">
        <f>D25+D46+D63+D64+D65+D89+D107+D108+D123+D124+D139+D140+D154+D155+D156+D193+D202</f>
        <v>0</v>
      </c>
      <c r="F243" s="211">
        <f>F25+F46+F63+F64+F65+F89+F107+F108+F123+F124+F139+F140+F154+F155+F156+F193+F202</f>
        <v>0</v>
      </c>
      <c r="G243" s="44"/>
      <c r="H243" s="211">
        <f>H25+H46+H63+H64+H65+H89+H107+H108+H123+H124+H139+H140+H154+H155+H156+H193+H202</f>
        <v>0</v>
      </c>
      <c r="I243" s="44"/>
      <c r="J243" s="280"/>
      <c r="K243" s="3"/>
      <c r="L243" s="3"/>
      <c r="M243" s="3"/>
      <c r="N243" s="3"/>
      <c r="O243" s="3"/>
      <c r="P243" s="3"/>
      <c r="Q243" s="3"/>
    </row>
    <row r="244" spans="1:17" s="58" customFormat="1" ht="25.05" customHeight="1" x14ac:dyDescent="0.25">
      <c r="A244" s="97" t="s">
        <v>181</v>
      </c>
      <c r="B244" s="76">
        <f>-(B44+B51-B66+B87+B94+B112+B114-B194-B203-B83-B41-B43-B85+B52+B95)</f>
        <v>0</v>
      </c>
      <c r="C244" s="44"/>
      <c r="D244" s="211">
        <f>-(D44+D51-D66+D87+D94+D112+D114-D194-D203-D83-D41-D43-D85+D52+D95)</f>
        <v>0</v>
      </c>
      <c r="E244" s="44"/>
      <c r="F244" s="211">
        <f>-(F44+F51-F66+F87+F94+F112+F114-F194-F203-F83-F41-F43-F85+F52+F95)</f>
        <v>0</v>
      </c>
      <c r="G244" s="44"/>
      <c r="H244" s="211">
        <f>-(H44+H51-H66+H87+H94+H112+H114-H194-H203-H83-H41-H43-H85+H52+H95)</f>
        <v>0</v>
      </c>
      <c r="I244" s="44"/>
      <c r="J244" s="280"/>
      <c r="K244" s="3"/>
      <c r="L244" s="3"/>
      <c r="M244" s="3"/>
      <c r="N244" s="3"/>
      <c r="O244" s="3"/>
      <c r="P244" s="3"/>
      <c r="Q244" s="3"/>
    </row>
    <row r="245" spans="1:17" s="58" customFormat="1" ht="25.05" customHeight="1" x14ac:dyDescent="0.25">
      <c r="A245" s="96" t="s">
        <v>176</v>
      </c>
      <c r="B245" s="75">
        <f>B239</f>
        <v>0</v>
      </c>
      <c r="C245" s="44"/>
      <c r="D245" s="211">
        <f>D239</f>
        <v>0</v>
      </c>
      <c r="E245" s="44"/>
      <c r="F245" s="211">
        <f>F239</f>
        <v>0</v>
      </c>
      <c r="G245" s="44"/>
      <c r="H245" s="211">
        <f>H239</f>
        <v>0</v>
      </c>
      <c r="I245" s="44"/>
      <c r="J245" s="280"/>
      <c r="K245" s="3"/>
      <c r="L245" s="3"/>
      <c r="M245" s="3"/>
      <c r="N245" s="3"/>
      <c r="O245" s="3"/>
      <c r="P245" s="3"/>
      <c r="Q245" s="3"/>
    </row>
    <row r="246" spans="1:17" s="58" customFormat="1" ht="25.05" customHeight="1" x14ac:dyDescent="0.25">
      <c r="A246" s="96" t="s">
        <v>177</v>
      </c>
      <c r="B246" s="75">
        <f>B240</f>
        <v>0</v>
      </c>
      <c r="C246" s="44"/>
      <c r="D246" s="211">
        <f>D240</f>
        <v>0</v>
      </c>
      <c r="E246" s="44"/>
      <c r="F246" s="211">
        <f>F240</f>
        <v>0</v>
      </c>
      <c r="G246" s="44"/>
      <c r="H246" s="211">
        <f>H240</f>
        <v>0</v>
      </c>
      <c r="I246" s="44"/>
      <c r="J246" s="280"/>
      <c r="K246" s="3"/>
      <c r="L246" s="3"/>
      <c r="M246" s="3"/>
      <c r="N246" s="3"/>
      <c r="O246" s="3"/>
      <c r="P246" s="3"/>
      <c r="Q246" s="3"/>
    </row>
    <row r="247" spans="1:17" s="58" customFormat="1" ht="25.05" customHeight="1" x14ac:dyDescent="0.25">
      <c r="A247" s="118" t="s">
        <v>178</v>
      </c>
      <c r="B247" s="82">
        <f>-(B43+B85)</f>
        <v>0</v>
      </c>
      <c r="C247" s="44"/>
      <c r="D247" s="218">
        <f>-(D43+D85)</f>
        <v>0</v>
      </c>
      <c r="E247" s="44"/>
      <c r="F247" s="218">
        <f>-(F43+F85)</f>
        <v>0</v>
      </c>
      <c r="G247" s="44"/>
      <c r="H247" s="218">
        <f>-(H43+H85)</f>
        <v>0</v>
      </c>
      <c r="I247" s="44"/>
      <c r="J247" s="280"/>
      <c r="K247" s="3"/>
      <c r="L247" s="3"/>
      <c r="M247" s="3"/>
      <c r="N247" s="3"/>
      <c r="O247" s="3"/>
      <c r="P247" s="3"/>
      <c r="Q247" s="3"/>
    </row>
    <row r="248" spans="1:17" s="58" customFormat="1" ht="25.05" customHeight="1" x14ac:dyDescent="0.25">
      <c r="A248" s="98" t="s">
        <v>182</v>
      </c>
      <c r="B248" s="74">
        <f>SUM(B243:B247)</f>
        <v>0</v>
      </c>
      <c r="C248" s="44"/>
      <c r="D248" s="210">
        <f>SUM(D243:D247)</f>
        <v>0</v>
      </c>
      <c r="E248" s="44"/>
      <c r="F248" s="210">
        <f>SUM(F243:F247)</f>
        <v>0</v>
      </c>
      <c r="G248" s="44"/>
      <c r="H248" s="210">
        <f>SUM(H243:H247)</f>
        <v>0</v>
      </c>
      <c r="I248" s="44"/>
      <c r="J248" s="280"/>
      <c r="K248" s="3"/>
      <c r="L248" s="3"/>
      <c r="M248" s="3"/>
      <c r="N248" s="3"/>
      <c r="O248" s="3"/>
      <c r="P248" s="3"/>
      <c r="Q248" s="3"/>
    </row>
    <row r="249" spans="1:17" s="58" customFormat="1" ht="25.05" customHeight="1" x14ac:dyDescent="0.25">
      <c r="A249" s="97" t="s">
        <v>183</v>
      </c>
      <c r="B249" s="78">
        <f>ROUNDDOWN(B242-B248,2)</f>
        <v>0</v>
      </c>
      <c r="C249" s="204" t="str">
        <f>IF((B249)=0,"",IF((B249)&lt;&gt;0,"Kontrollera siffrorna!"))</f>
        <v/>
      </c>
      <c r="D249" s="218">
        <f>ROUNDDOWN(D242-D248,2)</f>
        <v>0</v>
      </c>
      <c r="E249" s="44"/>
      <c r="F249" s="218">
        <f>ROUNDDOWN(F242-F248,2)</f>
        <v>0</v>
      </c>
      <c r="G249" s="44"/>
      <c r="H249" s="218">
        <f>ROUNDDOWN(H242-H248,2)</f>
        <v>0</v>
      </c>
      <c r="I249" s="44"/>
      <c r="J249" s="280"/>
      <c r="K249" s="3"/>
      <c r="L249" s="3"/>
      <c r="M249" s="3"/>
      <c r="N249" s="3"/>
      <c r="O249" s="3"/>
      <c r="P249" s="3"/>
      <c r="Q249" s="3"/>
    </row>
    <row r="250" spans="1:17" s="58" customFormat="1" ht="30.6" customHeight="1" x14ac:dyDescent="0.25">
      <c r="A250" s="117" t="s">
        <v>184</v>
      </c>
      <c r="B250" s="71"/>
      <c r="C250" s="44"/>
      <c r="D250" s="273"/>
      <c r="E250" s="44"/>
      <c r="F250" s="273"/>
      <c r="G250" s="44"/>
      <c r="H250" s="273"/>
      <c r="I250" s="44"/>
      <c r="J250" s="280"/>
      <c r="K250" s="3"/>
      <c r="L250" s="3"/>
      <c r="M250" s="3"/>
      <c r="N250" s="3"/>
      <c r="O250" s="3"/>
      <c r="P250" s="3"/>
      <c r="Q250" s="3"/>
    </row>
    <row r="251" spans="1:17" s="58" customFormat="1" ht="25.05" customHeight="1" x14ac:dyDescent="0.25">
      <c r="A251" s="96" t="s">
        <v>185</v>
      </c>
      <c r="B251" s="72"/>
      <c r="C251" s="44"/>
      <c r="D251" s="209"/>
      <c r="E251" s="44"/>
      <c r="F251" s="209"/>
      <c r="G251" s="44"/>
      <c r="H251" s="209"/>
      <c r="I251" s="44"/>
      <c r="J251" s="280"/>
      <c r="K251" s="3"/>
      <c r="L251" s="3"/>
      <c r="M251" s="3"/>
      <c r="N251" s="3"/>
      <c r="O251" s="3"/>
      <c r="P251" s="3"/>
      <c r="Q251" s="3"/>
    </row>
    <row r="252" spans="1:17" s="58" customFormat="1" ht="25.05" customHeight="1" x14ac:dyDescent="0.25">
      <c r="A252" s="97" t="s">
        <v>186</v>
      </c>
      <c r="B252" s="77">
        <f>-B239</f>
        <v>0</v>
      </c>
      <c r="C252" s="44"/>
      <c r="D252" s="212">
        <f>-D239</f>
        <v>0</v>
      </c>
      <c r="E252" s="44"/>
      <c r="F252" s="212">
        <f>-F239</f>
        <v>0</v>
      </c>
      <c r="G252" s="44"/>
      <c r="H252" s="212">
        <f>-H239</f>
        <v>0</v>
      </c>
      <c r="I252" s="44"/>
      <c r="J252" s="280"/>
      <c r="K252" s="3"/>
      <c r="L252" s="3"/>
      <c r="M252" s="3"/>
      <c r="N252" s="3"/>
      <c r="O252" s="3"/>
      <c r="P252" s="3"/>
      <c r="Q252" s="3"/>
    </row>
    <row r="253" spans="1:17" s="58" customFormat="1" ht="25.05" customHeight="1" x14ac:dyDescent="0.25">
      <c r="A253" s="97" t="s">
        <v>187</v>
      </c>
      <c r="B253" s="78">
        <f>SUM(B251:B252)</f>
        <v>0</v>
      </c>
      <c r="C253" s="44"/>
      <c r="D253" s="213">
        <f>SUM(D251:D252)</f>
        <v>0</v>
      </c>
      <c r="E253" s="44"/>
      <c r="F253" s="213">
        <f>SUM(F251:F252)</f>
        <v>0</v>
      </c>
      <c r="G253" s="44"/>
      <c r="H253" s="213">
        <f>SUM(H251:H252)</f>
        <v>0</v>
      </c>
      <c r="I253" s="44"/>
      <c r="J253" s="280"/>
      <c r="K253" s="3"/>
      <c r="L253" s="3"/>
      <c r="M253" s="3"/>
      <c r="N253" s="3"/>
      <c r="O253" s="3"/>
      <c r="P253" s="3"/>
      <c r="Q253" s="3"/>
    </row>
    <row r="254" spans="1:17" s="58" customFormat="1" ht="25.05" customHeight="1" x14ac:dyDescent="0.25">
      <c r="A254" s="96" t="s">
        <v>188</v>
      </c>
      <c r="B254" s="79">
        <f>'År 2018'!B251</f>
        <v>0</v>
      </c>
      <c r="C254" s="44"/>
      <c r="D254" s="214">
        <f>'År 2018'!D251</f>
        <v>0</v>
      </c>
      <c r="E254" s="44"/>
      <c r="F254" s="214">
        <f>'År 2018'!F251</f>
        <v>0</v>
      </c>
      <c r="G254" s="44"/>
      <c r="H254" s="214">
        <f>'År 2018'!H251</f>
        <v>0</v>
      </c>
      <c r="I254" s="44"/>
      <c r="J254" s="280"/>
      <c r="K254" s="3"/>
      <c r="L254" s="3"/>
      <c r="M254" s="3"/>
      <c r="N254" s="3"/>
      <c r="O254" s="3"/>
      <c r="P254" s="3"/>
      <c r="Q254" s="3"/>
    </row>
    <row r="255" spans="1:17" s="58" customFormat="1" ht="25.05" customHeight="1" x14ac:dyDescent="0.25">
      <c r="A255" s="98" t="s">
        <v>189</v>
      </c>
      <c r="B255" s="74">
        <f>B253-B254</f>
        <v>0</v>
      </c>
      <c r="C255" s="44"/>
      <c r="D255" s="210">
        <f>D253-D254</f>
        <v>0</v>
      </c>
      <c r="E255" s="44"/>
      <c r="F255" s="210">
        <f>F253-F254</f>
        <v>0</v>
      </c>
      <c r="G255" s="44"/>
      <c r="H255" s="210">
        <f>H253-H254</f>
        <v>0</v>
      </c>
      <c r="I255" s="44"/>
      <c r="J255" s="280"/>
      <c r="K255" s="3"/>
      <c r="L255" s="3"/>
      <c r="M255" s="3"/>
      <c r="N255" s="3"/>
      <c r="O255" s="3"/>
      <c r="P255" s="3"/>
      <c r="Q255" s="3"/>
    </row>
    <row r="256" spans="1:17" s="58" customFormat="1" ht="33" customHeight="1" x14ac:dyDescent="0.25">
      <c r="A256" s="97" t="s">
        <v>190</v>
      </c>
      <c r="B256" s="75">
        <f>B41+B83+B113-B170-B174</f>
        <v>0</v>
      </c>
      <c r="C256" s="44"/>
      <c r="D256" s="211">
        <f>D41+D83+D113-D170-D174</f>
        <v>0</v>
      </c>
      <c r="E256" s="44"/>
      <c r="F256" s="211">
        <f>F41+F83+F113-F170-F174</f>
        <v>0</v>
      </c>
      <c r="G256" s="44"/>
      <c r="H256" s="211">
        <f>H41+H83+H113-H170-H174</f>
        <v>0</v>
      </c>
      <c r="I256" s="44"/>
      <c r="J256" s="280"/>
      <c r="K256" s="3"/>
      <c r="L256" s="3"/>
      <c r="M256" s="3"/>
      <c r="N256" s="3"/>
      <c r="O256" s="3"/>
      <c r="P256" s="3"/>
      <c r="Q256" s="3"/>
    </row>
    <row r="257" spans="1:17" s="58" customFormat="1" ht="33" customHeight="1" x14ac:dyDescent="0.25">
      <c r="A257" s="97" t="s">
        <v>191</v>
      </c>
      <c r="B257" s="75">
        <f>B196</f>
        <v>0</v>
      </c>
      <c r="C257" s="44"/>
      <c r="D257" s="211">
        <f>D196</f>
        <v>0</v>
      </c>
      <c r="E257" s="44"/>
      <c r="F257" s="211">
        <f>F196</f>
        <v>0</v>
      </c>
      <c r="G257" s="44"/>
      <c r="H257" s="211">
        <f>H196</f>
        <v>0</v>
      </c>
      <c r="I257" s="44"/>
      <c r="J257" s="280"/>
      <c r="K257" s="3"/>
      <c r="L257" s="3"/>
      <c r="M257" s="3"/>
      <c r="N257" s="3"/>
      <c r="O257" s="3"/>
      <c r="P257" s="3"/>
      <c r="Q257" s="3"/>
    </row>
    <row r="258" spans="1:17" s="58" customFormat="1" ht="33" customHeight="1" x14ac:dyDescent="0.25">
      <c r="A258" s="97" t="s">
        <v>192</v>
      </c>
      <c r="B258" s="75">
        <f>B205</f>
        <v>0</v>
      </c>
      <c r="C258" s="44"/>
      <c r="D258" s="211">
        <f>D205</f>
        <v>0</v>
      </c>
      <c r="E258" s="44"/>
      <c r="F258" s="211">
        <f>F205</f>
        <v>0</v>
      </c>
      <c r="G258" s="44"/>
      <c r="H258" s="211">
        <f>H205</f>
        <v>0</v>
      </c>
      <c r="I258" s="44"/>
      <c r="J258" s="280"/>
      <c r="K258" s="3"/>
      <c r="L258" s="3"/>
      <c r="M258" s="3"/>
      <c r="N258" s="3"/>
      <c r="O258" s="3"/>
      <c r="P258" s="3"/>
      <c r="Q258" s="3"/>
    </row>
    <row r="259" spans="1:17" s="58" customFormat="1" ht="33" customHeight="1" x14ac:dyDescent="0.25">
      <c r="A259" s="97" t="s">
        <v>187</v>
      </c>
      <c r="B259" s="274">
        <f>SUM(B256:B258)</f>
        <v>0</v>
      </c>
      <c r="C259" s="44"/>
      <c r="D259" s="215">
        <f>SUM(D256:D258)</f>
        <v>0</v>
      </c>
      <c r="E259" s="44"/>
      <c r="F259" s="215">
        <f>SUM(F256:F258)</f>
        <v>0</v>
      </c>
      <c r="G259" s="44"/>
      <c r="H259" s="215">
        <f>SUM(H256:H258)</f>
        <v>0</v>
      </c>
      <c r="I259" s="44"/>
      <c r="J259" s="280"/>
      <c r="K259" s="3"/>
      <c r="L259" s="3"/>
      <c r="M259" s="3"/>
      <c r="N259" s="3"/>
      <c r="O259" s="3"/>
      <c r="P259" s="3"/>
      <c r="Q259" s="3"/>
    </row>
    <row r="260" spans="1:17" s="58" customFormat="1" ht="33" customHeight="1" x14ac:dyDescent="0.25">
      <c r="A260" s="97" t="s">
        <v>183</v>
      </c>
      <c r="B260" s="75">
        <f>ROUNDDOWN(IF(B255&gt;0,B255-B259,-B255+B259),2)</f>
        <v>0</v>
      </c>
      <c r="C260" s="205" t="str">
        <f>IF((B260)=0,"",IF((B260)&lt;&gt;0,"Kontrollera siffrorna!"))</f>
        <v/>
      </c>
      <c r="D260" s="211">
        <f>ROUNDDOWN(IF(D255&gt;0,D255-D259,-D255+D259),2)</f>
        <v>0</v>
      </c>
      <c r="E260" s="44"/>
      <c r="F260" s="211">
        <f>ROUNDDOWN(IF(F255&gt;0,F255-F259,-F255+F259),2)</f>
        <v>0</v>
      </c>
      <c r="G260" s="44"/>
      <c r="H260" s="211">
        <f>ROUNDDOWN(IF(H255&gt;0,H255-H259,-H255+H259),2)</f>
        <v>0</v>
      </c>
      <c r="I260" s="44"/>
      <c r="J260" s="280"/>
      <c r="K260" s="3"/>
      <c r="L260" s="3"/>
      <c r="M260" s="3"/>
      <c r="N260" s="3"/>
      <c r="O260" s="3"/>
      <c r="P260" s="3"/>
      <c r="Q260" s="3"/>
    </row>
    <row r="261" spans="1:17" s="58" customFormat="1" ht="25.05" customHeight="1" x14ac:dyDescent="0.25">
      <c r="A261" s="119" t="s">
        <v>193</v>
      </c>
      <c r="B261" s="80"/>
      <c r="C261" s="44"/>
      <c r="D261" s="216"/>
      <c r="E261" s="44"/>
      <c r="F261" s="216"/>
      <c r="G261" s="44"/>
      <c r="H261" s="216"/>
      <c r="I261" s="44"/>
      <c r="J261" s="280"/>
      <c r="K261" s="3"/>
      <c r="L261" s="3"/>
      <c r="M261" s="3"/>
      <c r="N261" s="3"/>
      <c r="O261" s="3"/>
      <c r="P261" s="3"/>
      <c r="Q261" s="3"/>
    </row>
    <row r="262" spans="1:17" s="58" customFormat="1" ht="31.2" customHeight="1" x14ac:dyDescent="0.25">
      <c r="A262" s="99" t="s">
        <v>194</v>
      </c>
      <c r="B262" s="81"/>
      <c r="C262" s="44"/>
      <c r="D262" s="209"/>
      <c r="E262" s="44"/>
      <c r="F262" s="209"/>
      <c r="G262" s="44"/>
      <c r="H262" s="209"/>
      <c r="I262" s="44"/>
      <c r="J262" s="280"/>
      <c r="K262" s="3"/>
      <c r="L262" s="3"/>
      <c r="M262" s="3"/>
      <c r="N262" s="3"/>
      <c r="O262" s="3"/>
      <c r="P262" s="3"/>
      <c r="Q262" s="3"/>
    </row>
    <row r="263" spans="1:17" s="58" customFormat="1" ht="31.2" customHeight="1" x14ac:dyDescent="0.25">
      <c r="A263" s="97" t="s">
        <v>195</v>
      </c>
      <c r="B263" s="79">
        <f>-B228</f>
        <v>0</v>
      </c>
      <c r="C263" s="44"/>
      <c r="D263" s="214">
        <f>-D228</f>
        <v>0</v>
      </c>
      <c r="E263" s="44"/>
      <c r="F263" s="214">
        <f>-F228</f>
        <v>0</v>
      </c>
      <c r="G263" s="44"/>
      <c r="H263" s="214">
        <f>-H228</f>
        <v>0</v>
      </c>
      <c r="I263" s="44"/>
      <c r="J263" s="280"/>
      <c r="K263" s="3"/>
      <c r="L263" s="3"/>
      <c r="M263" s="3"/>
      <c r="N263" s="3"/>
      <c r="O263" s="3"/>
      <c r="P263" s="3"/>
      <c r="Q263" s="3"/>
    </row>
    <row r="264" spans="1:17" s="58" customFormat="1" ht="31.2" customHeight="1" x14ac:dyDescent="0.25">
      <c r="A264" s="97" t="s">
        <v>187</v>
      </c>
      <c r="B264" s="78">
        <f>SUM(B262:B263)</f>
        <v>0</v>
      </c>
      <c r="C264" s="44"/>
      <c r="D264" s="213">
        <f>SUM(D262:D263)</f>
        <v>0</v>
      </c>
      <c r="E264" s="44"/>
      <c r="F264" s="213">
        <f>SUM(F262:F263)</f>
        <v>0</v>
      </c>
      <c r="G264" s="44"/>
      <c r="H264" s="213">
        <f>SUM(H262:H263)</f>
        <v>0</v>
      </c>
      <c r="I264" s="44"/>
      <c r="J264" s="280"/>
      <c r="K264" s="3"/>
      <c r="L264" s="3"/>
      <c r="M264" s="3"/>
      <c r="N264" s="3"/>
      <c r="O264" s="3"/>
      <c r="P264" s="3"/>
      <c r="Q264" s="3"/>
    </row>
    <row r="265" spans="1:17" s="58" customFormat="1" ht="31.2" customHeight="1" x14ac:dyDescent="0.25">
      <c r="A265" s="97" t="s">
        <v>196</v>
      </c>
      <c r="B265" s="81">
        <f>'År 2018'!B262</f>
        <v>0</v>
      </c>
      <c r="C265" s="44"/>
      <c r="D265" s="217">
        <f>'År 2018'!D262</f>
        <v>0</v>
      </c>
      <c r="E265" s="44"/>
      <c r="F265" s="217">
        <f>'År 2018'!F262</f>
        <v>0</v>
      </c>
      <c r="G265" s="44"/>
      <c r="H265" s="217">
        <f>'År 2018'!H262</f>
        <v>0</v>
      </c>
      <c r="I265" s="44"/>
      <c r="J265" s="280"/>
      <c r="K265" s="3"/>
      <c r="L265" s="3"/>
      <c r="M265" s="3"/>
      <c r="N265" s="3"/>
      <c r="O265" s="3"/>
      <c r="P265" s="3"/>
      <c r="Q265" s="3"/>
    </row>
    <row r="266" spans="1:17" s="58" customFormat="1" ht="31.2" customHeight="1" x14ac:dyDescent="0.25">
      <c r="A266" s="97" t="s">
        <v>197</v>
      </c>
      <c r="B266" s="73">
        <f>'År 2018'!B263</f>
        <v>0</v>
      </c>
      <c r="C266" s="44"/>
      <c r="D266" s="183">
        <f>'År 2018'!D263</f>
        <v>0</v>
      </c>
      <c r="E266" s="44"/>
      <c r="F266" s="183">
        <f>'År 2018'!F263</f>
        <v>0</v>
      </c>
      <c r="G266" s="44"/>
      <c r="H266" s="183">
        <f>'År 2018'!H263</f>
        <v>0</v>
      </c>
      <c r="I266" s="44"/>
      <c r="J266" s="280"/>
      <c r="K266" s="3"/>
      <c r="L266" s="3"/>
      <c r="M266" s="3"/>
      <c r="N266" s="3"/>
      <c r="O266" s="3"/>
      <c r="P266" s="3"/>
      <c r="Q266" s="3"/>
    </row>
    <row r="267" spans="1:17" s="58" customFormat="1" ht="31.2" customHeight="1" x14ac:dyDescent="0.25">
      <c r="A267" s="97" t="s">
        <v>187</v>
      </c>
      <c r="B267" s="82">
        <f>SUM(B265:B266)</f>
        <v>0</v>
      </c>
      <c r="C267" s="44"/>
      <c r="D267" s="218">
        <f>SUM(D265:D266)</f>
        <v>0</v>
      </c>
      <c r="E267" s="44"/>
      <c r="F267" s="218">
        <f>SUM(F265:F266)</f>
        <v>0</v>
      </c>
      <c r="G267" s="44"/>
      <c r="H267" s="218">
        <f>SUM(H265:H266)</f>
        <v>0</v>
      </c>
      <c r="I267" s="44"/>
      <c r="J267" s="280"/>
      <c r="K267" s="3"/>
      <c r="L267" s="3"/>
      <c r="M267" s="3"/>
      <c r="N267" s="3"/>
      <c r="O267" s="3"/>
      <c r="P267" s="3"/>
      <c r="Q267" s="3"/>
    </row>
    <row r="268" spans="1:17" s="58" customFormat="1" ht="25.05" customHeight="1" x14ac:dyDescent="0.25">
      <c r="A268" s="98" t="s">
        <v>198</v>
      </c>
      <c r="B268" s="74">
        <f>B264-B267</f>
        <v>0</v>
      </c>
      <c r="C268" s="44"/>
      <c r="D268" s="210">
        <f>D264-D267</f>
        <v>0</v>
      </c>
      <c r="E268" s="44"/>
      <c r="F268" s="210">
        <f>F264-F267</f>
        <v>0</v>
      </c>
      <c r="G268" s="44"/>
      <c r="H268" s="210">
        <f>H264-H267</f>
        <v>0</v>
      </c>
      <c r="I268" s="44"/>
      <c r="J268" s="280"/>
      <c r="K268" s="3"/>
      <c r="L268" s="3"/>
      <c r="M268" s="3"/>
      <c r="N268" s="3"/>
      <c r="O268" s="3"/>
      <c r="P268" s="3"/>
      <c r="Q268" s="3"/>
    </row>
    <row r="269" spans="1:17" s="58" customFormat="1" ht="25.05" customHeight="1" x14ac:dyDescent="0.25">
      <c r="A269" s="99" t="s">
        <v>199</v>
      </c>
      <c r="B269" s="78">
        <f>B47+B48-B53-B54+B90+B91-B96-B97-B129-B160-B161+B171</f>
        <v>0</v>
      </c>
      <c r="C269" s="44"/>
      <c r="D269" s="213">
        <f>D47+D48-D53-D54+D90+D91-D96-D97-D129-D160-D161+D171</f>
        <v>0</v>
      </c>
      <c r="E269" s="44"/>
      <c r="F269" s="213">
        <f>F47+F48-F53-F54+F90+F91-F96-F97-F129-F160-F161+F171</f>
        <v>0</v>
      </c>
      <c r="G269" s="44"/>
      <c r="H269" s="213">
        <f>H47+H48-H53-H54+H90+H91-H96-H97-H129-H160-H161+H171</f>
        <v>0</v>
      </c>
      <c r="I269" s="44"/>
      <c r="J269" s="280"/>
      <c r="K269" s="3"/>
      <c r="L269" s="3"/>
      <c r="M269" s="3"/>
      <c r="N269" s="3"/>
      <c r="O269" s="3"/>
      <c r="P269" s="3"/>
      <c r="Q269" s="3"/>
    </row>
    <row r="270" spans="1:17" s="58" customFormat="1" ht="25.05" customHeight="1" x14ac:dyDescent="0.25">
      <c r="A270" s="97" t="s">
        <v>200</v>
      </c>
      <c r="B270" s="75">
        <f>B195</f>
        <v>0</v>
      </c>
      <c r="C270" s="44"/>
      <c r="D270" s="211">
        <f>D195</f>
        <v>0</v>
      </c>
      <c r="E270" s="44"/>
      <c r="F270" s="211">
        <f>F195</f>
        <v>0</v>
      </c>
      <c r="G270" s="44"/>
      <c r="H270" s="211">
        <f>H195</f>
        <v>0</v>
      </c>
      <c r="I270" s="44"/>
      <c r="J270" s="280"/>
      <c r="K270" s="3"/>
      <c r="L270" s="3"/>
      <c r="M270" s="3"/>
      <c r="N270" s="3"/>
      <c r="O270" s="3"/>
      <c r="P270" s="3"/>
      <c r="Q270" s="3"/>
    </row>
    <row r="271" spans="1:17" s="58" customFormat="1" ht="25.05" customHeight="1" x14ac:dyDescent="0.25">
      <c r="A271" s="97" t="s">
        <v>201</v>
      </c>
      <c r="B271" s="82">
        <f>B204</f>
        <v>0</v>
      </c>
      <c r="C271" s="44"/>
      <c r="D271" s="218">
        <f>D204</f>
        <v>0</v>
      </c>
      <c r="E271" s="44"/>
      <c r="F271" s="218">
        <f>F204</f>
        <v>0</v>
      </c>
      <c r="G271" s="44"/>
      <c r="H271" s="218">
        <f>H204</f>
        <v>0</v>
      </c>
      <c r="I271" s="44"/>
      <c r="J271" s="280"/>
      <c r="K271" s="3"/>
      <c r="L271" s="3"/>
      <c r="M271" s="3"/>
      <c r="N271" s="3"/>
      <c r="O271" s="3"/>
      <c r="P271" s="3"/>
      <c r="Q271" s="3"/>
    </row>
    <row r="272" spans="1:17" s="58" customFormat="1" ht="25.05" customHeight="1" x14ac:dyDescent="0.25">
      <c r="A272" s="97" t="s">
        <v>187</v>
      </c>
      <c r="B272" s="78">
        <f>SUM(B269:B271)</f>
        <v>0</v>
      </c>
      <c r="C272" s="44"/>
      <c r="D272" s="213">
        <f>SUM(D269:D271)</f>
        <v>0</v>
      </c>
      <c r="E272" s="44"/>
      <c r="F272" s="213">
        <f>SUM(F269:F271)</f>
        <v>0</v>
      </c>
      <c r="G272" s="44"/>
      <c r="H272" s="213">
        <f>SUM(H269:H271)</f>
        <v>0</v>
      </c>
      <c r="I272" s="44"/>
      <c r="J272" s="280"/>
      <c r="K272" s="3"/>
      <c r="L272" s="3"/>
      <c r="M272" s="3"/>
      <c r="N272" s="3"/>
      <c r="O272" s="3"/>
      <c r="P272" s="3"/>
      <c r="Q272" s="3"/>
    </row>
    <row r="273" spans="1:17" s="58" customFormat="1" ht="25.05" customHeight="1" x14ac:dyDescent="0.25">
      <c r="A273" s="97" t="s">
        <v>183</v>
      </c>
      <c r="B273" s="75">
        <f>ROUNDDOWN(IF(B268&gt;0,B268-B272,-B268+B272),2)</f>
        <v>0</v>
      </c>
      <c r="C273" s="205" t="str">
        <f>IF((B273)=0,"",IF((B273)&lt;&gt;0,"Kontrollera siffrorna!"))</f>
        <v/>
      </c>
      <c r="D273" s="211">
        <f>ROUNDDOWN(IF(D268&gt;0,D268-D272,-D268+D272),2)</f>
        <v>0</v>
      </c>
      <c r="E273" s="44"/>
      <c r="F273" s="211">
        <f>ROUNDDOWN(IF(F268&gt;0,F268-F272,-F268+F272),2)</f>
        <v>0</v>
      </c>
      <c r="G273" s="44"/>
      <c r="H273" s="211">
        <f>ROUNDDOWN(IF(H268&gt;0,H268-H272,-H268+H272),2)</f>
        <v>0</v>
      </c>
      <c r="I273" s="44"/>
      <c r="J273" s="280"/>
      <c r="K273" s="3"/>
      <c r="L273" s="3"/>
      <c r="M273" s="3"/>
      <c r="N273" s="3"/>
      <c r="O273" s="3"/>
      <c r="P273" s="3"/>
      <c r="Q273" s="3"/>
    </row>
    <row r="274" spans="1:17" s="58" customFormat="1" ht="25.05" customHeight="1" x14ac:dyDescent="0.25">
      <c r="A274" s="120" t="s">
        <v>202</v>
      </c>
      <c r="B274" s="83"/>
      <c r="C274" s="44"/>
      <c r="D274" s="219"/>
      <c r="E274" s="44"/>
      <c r="F274" s="219"/>
      <c r="G274" s="44"/>
      <c r="H274" s="219"/>
      <c r="I274" s="44"/>
      <c r="J274" s="280"/>
      <c r="K274" s="3"/>
      <c r="L274" s="3"/>
      <c r="M274" s="3"/>
      <c r="N274" s="3"/>
      <c r="O274" s="3"/>
      <c r="P274" s="3"/>
      <c r="Q274" s="3"/>
    </row>
    <row r="275" spans="1:17" s="58" customFormat="1" ht="40.200000000000003" customHeight="1" x14ac:dyDescent="0.25">
      <c r="A275" s="97" t="s">
        <v>203</v>
      </c>
      <c r="B275" s="72"/>
      <c r="C275" s="44"/>
      <c r="D275" s="209"/>
      <c r="E275" s="44"/>
      <c r="F275" s="209"/>
      <c r="G275" s="44"/>
      <c r="H275" s="209"/>
      <c r="I275" s="44"/>
      <c r="J275" s="280"/>
      <c r="K275" s="3"/>
      <c r="L275" s="3"/>
      <c r="M275" s="3"/>
      <c r="N275" s="3"/>
      <c r="O275" s="3"/>
      <c r="P275" s="3"/>
      <c r="Q275" s="3"/>
    </row>
    <row r="276" spans="1:17" s="58" customFormat="1" ht="40.200000000000003" customHeight="1" x14ac:dyDescent="0.25">
      <c r="A276" s="97" t="s">
        <v>204</v>
      </c>
      <c r="B276" s="79">
        <f>'År 2018'!B275</f>
        <v>0</v>
      </c>
      <c r="C276" s="44"/>
      <c r="D276" s="214">
        <f>'År 2018'!D275</f>
        <v>0</v>
      </c>
      <c r="E276" s="44"/>
      <c r="F276" s="214">
        <f>'År 2018'!F275</f>
        <v>0</v>
      </c>
      <c r="G276" s="44"/>
      <c r="H276" s="214">
        <f>'År 2018'!H275</f>
        <v>0</v>
      </c>
      <c r="I276" s="44"/>
      <c r="J276" s="280"/>
      <c r="K276" s="3"/>
      <c r="L276" s="3"/>
      <c r="M276" s="3"/>
      <c r="N276" s="3"/>
      <c r="O276" s="3"/>
      <c r="P276" s="3"/>
      <c r="Q276" s="3"/>
    </row>
    <row r="277" spans="1:17" s="58" customFormat="1" ht="25.05" customHeight="1" x14ac:dyDescent="0.25">
      <c r="A277" s="98" t="s">
        <v>205</v>
      </c>
      <c r="B277" s="74">
        <f>B275-B276</f>
        <v>0</v>
      </c>
      <c r="C277" s="44"/>
      <c r="D277" s="210">
        <f>D275-D276</f>
        <v>0</v>
      </c>
      <c r="E277" s="14"/>
      <c r="F277" s="210">
        <f>F275-F276</f>
        <v>0</v>
      </c>
      <c r="G277" s="44"/>
      <c r="H277" s="210">
        <f>H275-H276</f>
        <v>0</v>
      </c>
      <c r="I277" s="44"/>
      <c r="J277" s="280"/>
      <c r="K277" s="3"/>
      <c r="L277" s="3"/>
      <c r="M277" s="3"/>
      <c r="N277" s="3"/>
      <c r="O277" s="3"/>
      <c r="P277" s="3"/>
      <c r="Q277" s="3"/>
    </row>
    <row r="278" spans="1:17" s="58" customFormat="1" ht="25.05" customHeight="1" x14ac:dyDescent="0.25">
      <c r="A278" s="198" t="s">
        <v>206</v>
      </c>
      <c r="B278" s="72">
        <f>B125-B130+B141-B145+B173</f>
        <v>0</v>
      </c>
      <c r="C278" s="44"/>
      <c r="D278" s="209">
        <f>D125-D130+D141-D145+D173</f>
        <v>0</v>
      </c>
      <c r="E278" s="14"/>
      <c r="F278" s="209">
        <f>F125-F130+F141-F145+F173</f>
        <v>0</v>
      </c>
      <c r="G278" s="44"/>
      <c r="H278" s="209">
        <f>H125-H130+H141-H145+H173</f>
        <v>0</v>
      </c>
      <c r="I278" s="44"/>
      <c r="J278" s="280"/>
      <c r="K278" s="3"/>
      <c r="L278" s="3"/>
      <c r="M278" s="3"/>
      <c r="N278" s="3"/>
      <c r="O278" s="3"/>
      <c r="P278" s="3"/>
      <c r="Q278" s="3"/>
    </row>
    <row r="279" spans="1:17" s="58" customFormat="1" ht="25.05" customHeight="1" x14ac:dyDescent="0.25">
      <c r="A279" s="100" t="s">
        <v>207</v>
      </c>
      <c r="B279" s="72"/>
      <c r="C279" s="44"/>
      <c r="D279" s="209"/>
      <c r="E279" s="20"/>
      <c r="F279" s="209"/>
      <c r="G279" s="44"/>
      <c r="H279" s="209"/>
      <c r="I279" s="44"/>
      <c r="J279" s="280"/>
      <c r="K279" s="3"/>
      <c r="L279" s="3"/>
      <c r="M279" s="3"/>
      <c r="N279" s="3"/>
      <c r="O279" s="3"/>
      <c r="P279" s="3"/>
      <c r="Q279" s="3"/>
    </row>
    <row r="280" spans="1:17" s="58" customFormat="1" ht="25.05" customHeight="1" x14ac:dyDescent="0.25">
      <c r="A280" s="100" t="s">
        <v>208</v>
      </c>
      <c r="B280" s="72"/>
      <c r="C280" s="44"/>
      <c r="D280" s="209"/>
      <c r="E280" s="14"/>
      <c r="F280" s="209"/>
      <c r="G280" s="44"/>
      <c r="H280" s="209"/>
      <c r="I280" s="44"/>
      <c r="J280" s="280"/>
      <c r="K280" s="3"/>
      <c r="L280" s="3"/>
      <c r="M280" s="3"/>
      <c r="N280" s="3"/>
      <c r="O280" s="3"/>
      <c r="P280" s="3"/>
      <c r="Q280" s="3"/>
    </row>
    <row r="281" spans="1:17" s="58" customFormat="1" ht="25.05" customHeight="1" x14ac:dyDescent="0.25">
      <c r="A281" s="100" t="s">
        <v>187</v>
      </c>
      <c r="B281" s="84">
        <f>SUM(B278:B280)</f>
        <v>0</v>
      </c>
      <c r="C281" s="44"/>
      <c r="D281" s="220">
        <f>SUM(D278:D280)</f>
        <v>0</v>
      </c>
      <c r="E281" s="20"/>
      <c r="F281" s="220">
        <f>SUM(F278:F280)</f>
        <v>0</v>
      </c>
      <c r="G281" s="44"/>
      <c r="H281" s="220">
        <f>SUM(H278:H280)</f>
        <v>0</v>
      </c>
      <c r="I281" s="44"/>
      <c r="J281" s="280"/>
      <c r="K281" s="3"/>
      <c r="L281" s="3"/>
      <c r="M281" s="3"/>
      <c r="N281" s="3"/>
      <c r="O281" s="3"/>
      <c r="P281" s="3"/>
      <c r="Q281" s="3"/>
    </row>
    <row r="282" spans="1:17" s="58" customFormat="1" ht="25.05" customHeight="1" x14ac:dyDescent="0.25">
      <c r="A282" s="99" t="s">
        <v>183</v>
      </c>
      <c r="B282" s="78">
        <f>ROUNDDOWN(B277-B281,2)</f>
        <v>0</v>
      </c>
      <c r="C282" s="205" t="str">
        <f>IF((B282)=0,"",IF((B282)&lt;&gt;0,"Kontrollera siffrorna!"))</f>
        <v/>
      </c>
      <c r="D282" s="213">
        <f>ROUNDDOWN(D277-D281,2)</f>
        <v>0</v>
      </c>
      <c r="E282" s="17"/>
      <c r="F282" s="213">
        <f>ROUNDDOWN(F277-F281,2)</f>
        <v>0</v>
      </c>
      <c r="G282" s="44"/>
      <c r="H282" s="213">
        <f>ROUNDDOWN(H277-H281,2)</f>
        <v>0</v>
      </c>
      <c r="I282" s="44"/>
      <c r="J282" s="280"/>
      <c r="K282" s="3"/>
      <c r="L282" s="3"/>
      <c r="M282" s="3"/>
      <c r="N282" s="3"/>
      <c r="O282" s="3"/>
      <c r="P282" s="3"/>
      <c r="Q282" s="3"/>
    </row>
    <row r="283" spans="1:17" s="58" customFormat="1" ht="25.05" customHeight="1" x14ac:dyDescent="0.25">
      <c r="A283" s="119" t="s">
        <v>209</v>
      </c>
      <c r="B283" s="80"/>
      <c r="C283" s="44"/>
      <c r="D283" s="216"/>
      <c r="E283" s="14"/>
      <c r="F283" s="216"/>
      <c r="G283" s="44"/>
      <c r="H283" s="216"/>
      <c r="I283" s="44"/>
      <c r="J283" s="280"/>
      <c r="K283" s="3"/>
      <c r="L283" s="3"/>
      <c r="M283" s="3"/>
      <c r="N283" s="3"/>
      <c r="O283" s="3"/>
      <c r="P283" s="3"/>
      <c r="Q283" s="3"/>
    </row>
    <row r="284" spans="1:17" s="58" customFormat="1" ht="25.05" customHeight="1" x14ac:dyDescent="0.25">
      <c r="A284" s="97" t="s">
        <v>210</v>
      </c>
      <c r="B284" s="72"/>
      <c r="C284" s="44"/>
      <c r="D284" s="209"/>
      <c r="E284" s="14"/>
      <c r="F284" s="209"/>
      <c r="G284" s="44"/>
      <c r="H284" s="209"/>
      <c r="I284" s="44"/>
      <c r="J284" s="280"/>
      <c r="K284" s="3"/>
      <c r="L284" s="3"/>
      <c r="M284" s="3"/>
      <c r="N284" s="3"/>
      <c r="O284" s="3"/>
      <c r="P284" s="3"/>
      <c r="Q284" s="3"/>
    </row>
    <row r="285" spans="1:17" s="58" customFormat="1" ht="25.05" customHeight="1" x14ac:dyDescent="0.25">
      <c r="A285" s="97" t="s">
        <v>211</v>
      </c>
      <c r="B285" s="79">
        <f>'År 2018'!B284</f>
        <v>0</v>
      </c>
      <c r="C285" s="44"/>
      <c r="D285" s="214">
        <f>'År 2018'!D284</f>
        <v>0</v>
      </c>
      <c r="E285" s="20"/>
      <c r="F285" s="214">
        <f>'År 2018'!F284</f>
        <v>0</v>
      </c>
      <c r="G285" s="44"/>
      <c r="H285" s="214">
        <f>'År 2018'!H284</f>
        <v>0</v>
      </c>
      <c r="I285" s="44"/>
      <c r="J285" s="280"/>
      <c r="K285" s="3"/>
      <c r="L285" s="3"/>
      <c r="M285" s="3"/>
      <c r="N285" s="3"/>
      <c r="O285" s="3"/>
      <c r="P285" s="3"/>
      <c r="Q285" s="3"/>
    </row>
    <row r="286" spans="1:17" s="58" customFormat="1" ht="25.05" customHeight="1" x14ac:dyDescent="0.25">
      <c r="A286" s="121" t="s">
        <v>212</v>
      </c>
      <c r="B286" s="85">
        <f>B284-B285</f>
        <v>0</v>
      </c>
      <c r="C286" s="44"/>
      <c r="D286" s="221">
        <f>D284-D285</f>
        <v>0</v>
      </c>
      <c r="F286" s="221">
        <f>F284-F285</f>
        <v>0</v>
      </c>
      <c r="G286" s="44"/>
      <c r="H286" s="221">
        <f>H284-H285</f>
        <v>0</v>
      </c>
      <c r="I286" s="44"/>
      <c r="J286" s="280"/>
      <c r="K286" s="3"/>
      <c r="L286" s="3"/>
      <c r="M286" s="3"/>
      <c r="N286" s="3"/>
      <c r="O286" s="3"/>
      <c r="P286" s="3"/>
      <c r="Q286" s="3"/>
    </row>
    <row r="287" spans="1:17" s="58" customFormat="1" ht="25.05" customHeight="1" x14ac:dyDescent="0.25">
      <c r="A287" s="97" t="s">
        <v>213</v>
      </c>
      <c r="B287" s="79"/>
      <c r="C287" s="44"/>
      <c r="D287" s="214"/>
      <c r="F287" s="214"/>
      <c r="G287" s="44"/>
      <c r="H287" s="214"/>
      <c r="I287" s="44"/>
      <c r="J287" s="280"/>
      <c r="K287" s="3"/>
      <c r="L287" s="3"/>
      <c r="M287" s="3"/>
      <c r="N287" s="3"/>
      <c r="O287" s="3"/>
      <c r="P287" s="3"/>
      <c r="Q287" s="3"/>
    </row>
    <row r="288" spans="1:17" s="58" customFormat="1" ht="25.05" customHeight="1" x14ac:dyDescent="0.25">
      <c r="A288" s="97" t="s">
        <v>183</v>
      </c>
      <c r="B288" s="86">
        <f>ROUNDDOWN(IF(B286&gt;0,B286-B287,-B286-B287),2)</f>
        <v>0</v>
      </c>
      <c r="C288" s="44"/>
      <c r="D288" s="218">
        <f>ROUNDDOWN(IF(D286&gt;0,D286-D287,-D286-D287),2)</f>
        <v>0</v>
      </c>
      <c r="F288" s="218">
        <f>ROUNDDOWN(IF(F286&gt;0,F286-F287,-F286-F287),2)</f>
        <v>0</v>
      </c>
      <c r="G288" s="44"/>
      <c r="H288" s="218">
        <f>ROUNDDOWN(IF(H286&gt;0,H286-H287,-H286-H287),2)</f>
        <v>0</v>
      </c>
      <c r="I288" s="44"/>
      <c r="J288" s="280"/>
      <c r="K288" s="3"/>
      <c r="L288" s="3"/>
      <c r="M288" s="3"/>
      <c r="N288" s="3"/>
      <c r="O288" s="3"/>
      <c r="P288" s="3"/>
      <c r="Q288" s="3"/>
    </row>
    <row r="289" spans="1:17" s="58" customFormat="1" ht="25.05" customHeight="1" x14ac:dyDescent="0.25">
      <c r="A289" s="119" t="s">
        <v>214</v>
      </c>
      <c r="B289" s="80"/>
      <c r="C289" s="44"/>
      <c r="D289" s="44"/>
      <c r="G289" s="44"/>
      <c r="H289" s="44"/>
      <c r="I289" s="44"/>
      <c r="J289" s="280"/>
      <c r="K289" s="3"/>
      <c r="L289" s="3"/>
      <c r="M289" s="3"/>
      <c r="N289" s="3"/>
      <c r="O289" s="3"/>
      <c r="P289" s="3"/>
      <c r="Q289" s="3"/>
    </row>
    <row r="290" spans="1:17" s="58" customFormat="1" ht="34.200000000000003" customHeight="1" x14ac:dyDescent="0.25">
      <c r="A290" s="101" t="s">
        <v>215</v>
      </c>
      <c r="B290" s="87">
        <f>B59+B103+B119+B135+B150+B166+B169+B199+B208+B214</f>
        <v>0</v>
      </c>
      <c r="C290" s="44"/>
      <c r="D290" s="44"/>
      <c r="G290" s="44"/>
      <c r="H290" s="44"/>
      <c r="I290" s="44"/>
      <c r="J290" s="280"/>
      <c r="K290" s="3"/>
      <c r="L290" s="3"/>
      <c r="M290" s="3"/>
      <c r="N290" s="3"/>
      <c r="O290" s="3"/>
      <c r="P290" s="3"/>
      <c r="Q290" s="3"/>
    </row>
    <row r="291" spans="1:17" s="58" customFormat="1" ht="34.200000000000003" customHeight="1" x14ac:dyDescent="0.25">
      <c r="A291" s="101" t="s">
        <v>216</v>
      </c>
      <c r="B291" s="88">
        <f>B234</f>
        <v>0</v>
      </c>
      <c r="C291" s="44"/>
      <c r="D291" s="44"/>
      <c r="G291" s="44"/>
      <c r="H291" s="44"/>
      <c r="I291" s="44"/>
      <c r="J291" s="280"/>
      <c r="K291" s="3"/>
      <c r="L291" s="3"/>
      <c r="M291" s="3"/>
      <c r="N291" s="3"/>
      <c r="O291" s="3"/>
      <c r="P291" s="3"/>
      <c r="Q291" s="3"/>
    </row>
    <row r="292" spans="1:17" s="1" customFormat="1" ht="34.200000000000003" customHeight="1" x14ac:dyDescent="0.25">
      <c r="A292" s="122" t="s">
        <v>183</v>
      </c>
      <c r="B292" s="82">
        <f>ROUNDDOWN(B290-B291,2)</f>
        <v>0</v>
      </c>
      <c r="C292" s="205" t="str">
        <f>IF((B292)=0,"",IF((B292)&lt;&gt;0,"Kontrollera siffrorna!"))</f>
        <v/>
      </c>
      <c r="D292" s="44"/>
      <c r="E292" s="58"/>
      <c r="F292" s="58"/>
      <c r="G292" s="44"/>
      <c r="H292" s="44"/>
      <c r="I292" s="44"/>
      <c r="J292" s="280"/>
      <c r="K292" s="3"/>
      <c r="L292" s="3"/>
      <c r="M292" s="3"/>
      <c r="N292" s="3"/>
      <c r="O292" s="3"/>
      <c r="P292" s="3"/>
      <c r="Q292" s="3"/>
    </row>
    <row r="293" spans="1:17" s="1" customFormat="1" ht="49.8" customHeight="1" x14ac:dyDescent="0.25">
      <c r="A293" s="47" t="s">
        <v>217</v>
      </c>
      <c r="B293" s="45"/>
      <c r="C293" s="69"/>
      <c r="D293" s="67"/>
      <c r="E293" s="44"/>
      <c r="F293" s="44"/>
      <c r="G293" s="44"/>
      <c r="H293" s="44"/>
      <c r="I293" s="44"/>
      <c r="J293" s="280"/>
      <c r="K293" s="3"/>
      <c r="L293" s="3"/>
      <c r="M293" s="3"/>
      <c r="N293" s="3"/>
      <c r="O293" s="3"/>
      <c r="P293" s="3"/>
      <c r="Q293" s="3"/>
    </row>
    <row r="294" spans="1:17" s="1" customFormat="1" ht="88.2" customHeight="1" x14ac:dyDescent="0.25">
      <c r="A294" s="90"/>
      <c r="B294"/>
      <c r="C294"/>
      <c r="D294"/>
      <c r="E294" s="44"/>
      <c r="F294" s="44"/>
      <c r="G294" s="44"/>
      <c r="H294" s="44"/>
      <c r="I294" s="44"/>
      <c r="J294" s="280"/>
      <c r="K294" s="3"/>
      <c r="L294" s="3"/>
      <c r="M294" s="3"/>
      <c r="N294" s="3"/>
      <c r="O294" s="3"/>
      <c r="P294" s="3"/>
      <c r="Q294" s="3"/>
    </row>
    <row r="295" spans="1:17" s="1" customFormat="1" x14ac:dyDescent="0.25">
      <c r="A295" s="45" t="s">
        <v>218</v>
      </c>
      <c r="B295" s="45"/>
      <c r="C295" s="69"/>
      <c r="D295" s="67"/>
      <c r="E295" s="44"/>
      <c r="F295" s="44"/>
      <c r="G295" s="44"/>
      <c r="H295" s="44"/>
      <c r="I295" s="44"/>
      <c r="J295" s="280"/>
      <c r="K295" s="3"/>
      <c r="L295" s="3"/>
      <c r="M295" s="3"/>
      <c r="N295" s="3"/>
      <c r="O295" s="3"/>
      <c r="P295" s="3"/>
      <c r="Q295" s="3"/>
    </row>
    <row r="296" spans="1:17" s="1" customFormat="1" ht="47.4" customHeight="1" x14ac:dyDescent="0.25">
      <c r="A296" s="144" t="s">
        <v>219</v>
      </c>
      <c r="B296" s="53"/>
      <c r="C296" s="58"/>
      <c r="D296" s="58"/>
      <c r="E296" s="44"/>
      <c r="F296" s="44"/>
      <c r="G296" s="44"/>
      <c r="H296" s="44"/>
      <c r="I296" s="44"/>
      <c r="J296" s="280"/>
      <c r="K296" s="3"/>
      <c r="L296" s="3"/>
      <c r="M296" s="3"/>
      <c r="N296" s="3"/>
      <c r="O296" s="3"/>
      <c r="P296" s="3"/>
      <c r="Q296" s="3"/>
    </row>
    <row r="297" spans="1:17" s="1" customFormat="1" ht="103.8" customHeight="1" x14ac:dyDescent="0.25">
      <c r="A297" s="89" t="s">
        <v>220</v>
      </c>
      <c r="B297"/>
      <c r="C297"/>
      <c r="D297"/>
      <c r="E297" s="44"/>
      <c r="F297" s="44"/>
      <c r="G297" s="44"/>
      <c r="H297" s="44"/>
      <c r="I297" s="44"/>
      <c r="J297" s="280"/>
      <c r="K297" s="3"/>
      <c r="L297" s="3"/>
      <c r="M297" s="3"/>
      <c r="N297" s="3"/>
      <c r="O297" s="3"/>
      <c r="P297" s="3"/>
      <c r="Q297" s="3"/>
    </row>
    <row r="298" spans="1:17" s="1" customFormat="1" ht="42.6" customHeight="1" x14ac:dyDescent="0.25">
      <c r="A298" s="144" t="s">
        <v>221</v>
      </c>
      <c r="B298" s="281"/>
      <c r="C298" s="281"/>
      <c r="D298" s="281"/>
      <c r="E298" s="281"/>
      <c r="F298" s="281"/>
      <c r="G298" s="281"/>
      <c r="H298" s="281"/>
      <c r="I298" s="281"/>
      <c r="J298" s="280"/>
      <c r="K298" s="3"/>
      <c r="L298" s="3"/>
      <c r="M298" s="3"/>
      <c r="N298" s="3"/>
      <c r="O298" s="3"/>
      <c r="P298" s="3"/>
      <c r="Q298" s="3"/>
    </row>
    <row r="299" spans="1:17" s="1" customFormat="1" ht="57.6" customHeight="1" x14ac:dyDescent="0.25">
      <c r="A299" s="89" t="s">
        <v>222</v>
      </c>
      <c r="B299"/>
      <c r="C299"/>
      <c r="D299"/>
      <c r="E299" s="69"/>
      <c r="F299" s="69"/>
      <c r="G299" s="44"/>
      <c r="H299" s="44"/>
      <c r="I299" s="44"/>
      <c r="J299" s="280"/>
      <c r="K299" s="3"/>
      <c r="L299" s="3"/>
      <c r="M299" s="3"/>
      <c r="N299" s="3"/>
      <c r="O299" s="3"/>
      <c r="P299" s="3"/>
      <c r="Q299" s="3"/>
    </row>
    <row r="300" spans="1:17" s="1" customFormat="1" ht="37.200000000000003" customHeight="1" x14ac:dyDescent="0.25">
      <c r="A300" s="91" t="s">
        <v>223</v>
      </c>
      <c r="B300" s="45"/>
      <c r="C300" s="69"/>
      <c r="D300" s="67"/>
      <c r="E300" s="69"/>
      <c r="F300" s="69"/>
      <c r="G300" s="44"/>
      <c r="H300" s="44"/>
      <c r="I300" s="44"/>
      <c r="J300" s="280"/>
      <c r="K300" s="3"/>
      <c r="L300" s="3"/>
      <c r="M300" s="3"/>
      <c r="N300" s="3"/>
      <c r="O300" s="3"/>
      <c r="P300" s="3"/>
      <c r="Q300" s="3"/>
    </row>
  </sheetData>
  <sheetProtection algorithmName="SHA-512" hashValue="NuWRhes4e5JJENIrVRIU8OVZGz/FZIkZDeEVz+kyL262um+3+O79dy+aO2aX2QagU6ywpW44Qqq1yFD3WSa5GA==" saltValue="y7v3RaQ9mRG+fQq3iFRt9Q==" spinCount="100000" sheet="1" objects="1" scenarios="1"/>
  <dataValidations count="30">
    <dataValidation allowBlank="1" showInputMessage="1" showErrorMessage="1" prompt="Mata in siffrorna. " sqref="B287 D287 F287 H287" xr:uid="{894D25BA-6C4C-4BB1-9A79-38D9F0723B5C}"/>
    <dataValidation allowBlank="1" showInputMessage="1" showErrorMessage="1" prompt="Mata in siffrorna. Kontrollera att siffrorna också ingår i efterkalkylen." sqref="D279:D280 F279:F280 H279:H280 B279:B280" xr:uid="{FA295658-18A9-4842-9887-77AF528E6843}"/>
    <dataValidation allowBlank="1" showInputMessage="1" showErrorMessage="1" prompt="Kontrollera vid behov formeln. Skyddet kan öppnas med lösenordet ”ara”." sqref="B260 D260 F260 H260 B273 D273 F273 H273" xr:uid="{7FBBEFC8-80FD-4BCA-9FE4-1E5E1B4E26FF}"/>
    <dataValidation allowBlank="1" showInputMessage="1" showErrorMessage="1" prompt="Siffrorna matas in från bokslutet uppgjort på bolagsnivå." sqref="B237" xr:uid="{AAD31E7A-DB0C-4A62-ABB5-A2C5A8F6D7D2}"/>
    <dataValidation allowBlank="1" showInputMessage="1" showErrorMessage="1" prompt="Siffrorna matas in från resultaträkningen för respektive objekt._x000a_ " sqref="F237 H237" xr:uid="{6B55A810-1F99-4132-B00B-8DD2BB80F18C}"/>
    <dataValidation allowBlank="1" showInputMessage="1" showErrorMessage="1" prompt="Hyresgarantier upptas bland kortfristiga skulder, om de har bokförts bland kortfristiga. Om det i bokföringen finns långfristiga skulder, presenteras garantierna i efterkalkylen under övriga händelser som påverkar finansieringen." sqref="B227 B232 B262 D262 F262 H262" xr:uid="{AFA5143D-E562-4C66-B330-89011BA9FBAD}"/>
    <dataValidation allowBlank="1" showInputMessage="1" showErrorMessage="1" prompt="Om ofördelade dividender ingår i kortfristiga skulder, redovisas de inte som dividender som ska delas ut en andra gång._x000a_" sqref="B175 D175 F175 H175" xr:uid="{D499EA95-A609-4609-A53C-D73F08E5EEC6}"/>
    <dataValidation allowBlank="1" showInputMessage="1" showErrorMessage="1" prompt="Ange endast försäljning av bostadsrättslägenheter för nya objekt samt sådana lägenheter som säljs för första gången." sqref="B173 D173 F173 H173" xr:uid="{8E87A8B1-F927-40A5-93E7-3CE17839DF57}"/>
    <dataValidation allowBlank="1" showInputMessage="1" showErrorMessage="1" prompt="Efterkalkylen för föregående räkenskapsperiod ”Återstoden av investeringarna och finansieringarna”. I fråga om investeringar anges i regel kostnader som täckts med extern finansiering." sqref="B169 D169 F169 H169" xr:uid="{71ECAE98-F381-4872-8900-3174B8A8BC3D}"/>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B141 B145 B125 B130" xr:uid="{1A1D33B8-8110-456F-9749-D758CD216CE9}"/>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H141 D141 F141 H145 D145 F145 H125 D125 F125 H130 D130 F130" xr:uid="{5AEF440F-82E0-47C0-B22F-E775FE240729}"/>
    <dataValidation allowBlank="1" showInputMessage="1" showErrorMessage="1" prompt="Som intäkter av avsättningar redovisas det belopp som i verkligheten har ackumulerats för avsättningar i vederlag och hyror. De vederlag som samlas in för avsättningar ska presenteras i bruksvederlagskalkylen." sqref="B107 D107 F107 H107 B139 D139 F139 H139 B123 D123 F123 H123" xr:uid="{E5F2CFC1-9F69-4D0B-B202-E2EC8BD3B106}"/>
    <dataValidation allowBlank="1" showInputMessage="1" showErrorMessage="1" prompt="Bolagets och utjämningsgruppens kostnader har fördelats på alla objekt, så i bolagets och utjämningsgruppens beräkning presenteras inte vederlagets utjämningssumma." sqref="B99 D99 B86 D86 B147 D147" xr:uid="{64CE3B76-CEAC-41E3-BCF6-9C373B24516B}"/>
    <dataValidation allowBlank="1" showInputMessage="1" showErrorMessage="1" prompt="Summa, vad objektet betalar för andra objekt eller på motsvarande sätt får gottgörelse för sina egna kostnader från andra objekt. Eftersom kostnaderna presenteras med plustecken visas krediteringen med minustecken." sqref="F99 H99 F86 H86 F147 H147" xr:uid="{E29F8F35-B1A7-4E0E-AFC2-E4DEF0C953A2}"/>
    <dataValidation allowBlank="1" showInputMessage="1" showErrorMessage="1" prompt="Om vederlagen för bruksvederlag II inkluderar vederlag som samlas in för avsättningar, kom då ihåg att dra av dem från bruksvederlag II och lägga till dem i avsättningar. " sqref="B63 D63 F63 H63" xr:uid="{BC76B7C3-1350-4C12-9A69-9224B0E334FC}"/>
    <dataValidation allowBlank="1" showInputMessage="1" showErrorMessage="1" prompt="Kalkylen stämmer inte utan rester från föregående räkenskapsperiod. Underskott matas in med minustecken och överskott med plustecken." sqref="B59 D59 F59 H59 B103 D103 F103 H103" xr:uid="{07ED61D8-8F75-434E-ABBD-DF28DFFEDFA9}"/>
    <dataValidation allowBlank="1" showInputMessage="1" showErrorMessage="1" prompt="Korrigeringarna presenteras som ett nettobelopp med plustecken. Om kostnaderna har aktiverats i balansräkningen, anges de aktiverade kostnaderna med ett plus under summan. " sqref="D40 B40 F40 H40 D82 B82 F82 H82 D112 B112 F112 H112" xr:uid="{7728DFBA-D0F9-4C9F-9276-AC5D7105E77A}"/>
    <dataValidation allowBlank="1" showInputMessage="1" showErrorMessage="1" prompt="Reparationskostnader + aktiverade kostnader = penningmedel som använts för reparationer. Försäljningarna visas med minustecken." sqref="D41 B41 F41 H41 D83 B83 F83 H83 D113 B113 F113 H113" xr:uid="{228B924D-2451-4411-B55F-D98D3D8FFDBD}"/>
    <dataValidation allowBlank="1" showInputMessage="1" showErrorMessage="1" prompt="Kostnaderna matas in med plustecken." sqref="B27 D27 F27 H27 B69 D69 F69 H69" xr:uid="{C607CBE5-8687-43F8-8702-60C6071E397F}"/>
    <dataValidation allowBlank="1" showInputMessage="1" showErrorMessage="1" prompt="ARA:s rekommendation: ARA rekommenderar att vederlag som tas ut för olika ändamål (bruksvederlag II, avsättningar) redovisas separat både i kalkylerna och i bokföringen." sqref="B19 D19 F19 H19" xr:uid="{3F150437-E97F-49C2-9928-2E073D7216F7}"/>
    <dataValidation allowBlank="1" showInputMessage="1" showErrorMessage="1" prompt="Fyll i samfundets lägenhetsyta och räkenskapsperiodens längd (mån.)" sqref="C19 E19 G19 I19" xr:uid="{463C1F30-239F-4778-BCC2-A32277205804}"/>
    <dataValidation allowBlank="1" showInputMessage="1" showErrorMessage="1" prompt="Fyll i enhetens räkenskapsperiod från startdatumet till slutdatumet i den här rutan. T.ex. 1.1-31.12.2021." sqref="A9" xr:uid="{25998EFA-97E5-4D4D-B6D0-6447B43FF25D}"/>
    <dataValidation allowBlank="1" showInputMessage="1" showErrorMessage="1" promptTitle="Pinta-alakohtainen vastike" prompt="Syötä huoneistoala ja tilikauden pituus. " sqref="I13" xr:uid="{AF350890-5691-4FDB-A3D6-E130077FD433}"/>
    <dataValidation allowBlank="1" showInputMessage="1" showErrorMessage="1" promptTitle="Ruutujen kiinnitys" prompt="Ruudut ovat kiinnitetty B4-ruudusta. Ruutujen vapautus -ohjeistus löytyy ohjeista." sqref="B4" xr:uid="{7F95C948-E8FA-41CF-908A-8F3C6374DAC3}"/>
    <dataValidation operator="notBetween" showInputMessage="1" showErrorMessage="1" prompt="Lägg till räkenskapsperiodens längd i månader." sqref="A11" xr:uid="{195CA65E-D0C8-42B4-9D5E-67802651AAD7}"/>
    <dataValidation allowBlank="1" showInputMessage="1" showErrorMessage="1" prompt="Täytä pinta-ala soluun E19." sqref="E144 G144 C144 I144" xr:uid="{AFBF5630-7CC3-4452-97A8-2E70C111F9BB}"/>
    <dataValidation allowBlank="1" showInputMessage="1" showErrorMessage="1" promptTitle="Pakollinen syöttötieto" prompt="Syötä huoneistoala ja tilikauden pituus. " sqref="G13" xr:uid="{7ED4EA36-49EF-4426-8B8E-0040CFD7F4B4}"/>
    <dataValidation allowBlank="1" showInputMessage="1" showErrorMessage="1" prompt="I bokslutet för föregående räkenskapsperiod skall också siffrorna för den finansiella ställningen i balansräkningen framgå i kalkylen " sqref="B231" xr:uid="{1CE1E8B5-46F0-46F3-BB3E-37443A41AAFC}"/>
    <dataValidation allowBlank="1" showInputMessage="1" showErrorMessage="1" promptTitle="Tarkistuslaskelmat" prompt="Syötä tarkistuslaskelman luvut, koska tarkistuslaskelmat helpottavat laskelman laatimista ja myös virheiden löytymistä. " sqref="A235" xr:uid="{4C7F31D3-F603-42EF-9500-0A63631BDBC0}"/>
    <dataValidation allowBlank="1" showInputMessage="1" showErrorMessage="1" promptTitle="Kohteiden lisääminen" prompt="Jos kopioit sarakkeen uuden kohteen esittämistä varten, huomaa muuttaa €/m2/kk -kaavassa sarakkeet vastaamaan uuttaa kohdetta. " sqref="H2" xr:uid="{C09CC942-5338-4653-A50E-33CBB3FE90D6}"/>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8973B-44B8-4A80-A987-6D83B5477D70}">
  <dimension ref="A1:Q300"/>
  <sheetViews>
    <sheetView showGridLines="0" zoomScale="80" zoomScaleNormal="80" workbookViewId="0">
      <pane xSplit="1" ySplit="3" topLeftCell="B4" activePane="bottomRight" state="frozen"/>
      <selection activeCell="A20" sqref="A20"/>
      <selection pane="topRight" activeCell="A20" sqref="A20"/>
      <selection pane="bottomLeft" activeCell="A20" sqref="A20"/>
      <selection pane="bottomRight" activeCell="B3" sqref="B3"/>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80" customWidth="1"/>
    <col min="11" max="16384" width="8.7265625" style="3"/>
  </cols>
  <sheetData>
    <row r="1" spans="1:17" s="2" customFormat="1" ht="98.4" customHeight="1" thickBot="1" x14ac:dyDescent="0.3">
      <c r="A1" s="26" t="s">
        <v>0</v>
      </c>
      <c r="B1" s="14"/>
      <c r="C1" s="14"/>
      <c r="D1" s="14"/>
      <c r="E1" s="14"/>
      <c r="F1" s="14"/>
      <c r="G1" s="14"/>
      <c r="H1" s="14"/>
      <c r="I1" s="14"/>
      <c r="J1" s="280"/>
    </row>
    <row r="2" spans="1:17" ht="65.400000000000006" customHeight="1" thickBot="1" x14ac:dyDescent="0.35">
      <c r="A2" s="222" t="s">
        <v>1</v>
      </c>
      <c r="B2" s="225" t="s">
        <v>2</v>
      </c>
      <c r="C2" s="226"/>
      <c r="D2" s="227" t="s">
        <v>3</v>
      </c>
      <c r="E2" s="228"/>
      <c r="F2" s="227" t="s">
        <v>4</v>
      </c>
      <c r="G2" s="229"/>
      <c r="H2" s="230" t="s">
        <v>4</v>
      </c>
      <c r="I2" s="231"/>
      <c r="J2" s="287"/>
      <c r="Q2"/>
    </row>
    <row r="3" spans="1:17" s="269" customFormat="1" ht="56.4" customHeight="1" x14ac:dyDescent="0.25">
      <c r="A3" s="25"/>
      <c r="B3" s="267" t="str">
        <f>IF('År 2017'!B3="","",'År 2017'!B3)</f>
        <v/>
      </c>
      <c r="C3" s="252"/>
      <c r="D3" s="268" t="str">
        <f>IF('År 2017'!D3="","",'År 2017'!D3)</f>
        <v/>
      </c>
      <c r="E3" s="253"/>
      <c r="F3" s="268" t="str">
        <f>IF('År 2017'!F3="","",'År 2017'!F3)</f>
        <v/>
      </c>
      <c r="G3" s="253"/>
      <c r="H3" s="268" t="str">
        <f>IF('År 2017'!H3="","",'År 2017'!H3)</f>
        <v/>
      </c>
      <c r="I3" s="253"/>
      <c r="J3" s="287"/>
    </row>
    <row r="4" spans="1:17" ht="42" customHeight="1" x14ac:dyDescent="0.25">
      <c r="A4" s="223" t="s">
        <v>5</v>
      </c>
      <c r="B4" s="181" t="s">
        <v>6</v>
      </c>
      <c r="C4" s="180"/>
      <c r="D4" s="164" t="s">
        <v>6</v>
      </c>
      <c r="E4" s="180"/>
      <c r="F4" s="164" t="s">
        <v>6</v>
      </c>
      <c r="G4" s="180"/>
      <c r="H4" s="164" t="s">
        <v>6</v>
      </c>
      <c r="I4" s="165"/>
      <c r="J4" s="287"/>
    </row>
    <row r="5" spans="1:17" ht="33" customHeight="1" x14ac:dyDescent="0.25">
      <c r="A5" s="25"/>
      <c r="B5" s="166" t="s">
        <v>7</v>
      </c>
      <c r="C5" s="167"/>
      <c r="D5" s="166" t="s">
        <v>7</v>
      </c>
      <c r="E5" s="167"/>
      <c r="F5" s="166" t="s">
        <v>8</v>
      </c>
      <c r="G5" s="167"/>
      <c r="H5" s="166" t="s">
        <v>8</v>
      </c>
      <c r="I5" s="167"/>
      <c r="J5" s="287"/>
    </row>
    <row r="6" spans="1:17" ht="32.549999999999997" customHeight="1" x14ac:dyDescent="0.25">
      <c r="A6" s="223" t="s">
        <v>9</v>
      </c>
      <c r="B6" s="168"/>
      <c r="C6" s="169"/>
      <c r="D6" s="168"/>
      <c r="E6" s="169"/>
      <c r="F6" s="168"/>
      <c r="G6" s="169"/>
      <c r="H6" s="168"/>
      <c r="I6" s="169"/>
      <c r="J6" s="287"/>
    </row>
    <row r="7" spans="1:17" ht="31.95" customHeight="1" thickBot="1" x14ac:dyDescent="0.3">
      <c r="A7" s="25"/>
      <c r="B7" s="170" t="s">
        <v>10</v>
      </c>
      <c r="C7" s="171"/>
      <c r="D7" s="170" t="s">
        <v>10</v>
      </c>
      <c r="E7" s="171"/>
      <c r="F7" s="170" t="s">
        <v>10</v>
      </c>
      <c r="G7" s="171"/>
      <c r="H7" s="170" t="s">
        <v>10</v>
      </c>
      <c r="I7" s="171"/>
      <c r="J7" s="287"/>
    </row>
    <row r="8" spans="1:17" ht="32.549999999999997" customHeight="1" thickBot="1" x14ac:dyDescent="0.3">
      <c r="A8" s="223" t="s">
        <v>11</v>
      </c>
      <c r="B8" s="172"/>
      <c r="C8" s="173"/>
      <c r="D8" s="172"/>
      <c r="E8" s="173"/>
      <c r="F8" s="172"/>
      <c r="G8" s="173"/>
      <c r="H8" s="172"/>
      <c r="I8" s="173"/>
      <c r="J8" s="287"/>
      <c r="K8"/>
    </row>
    <row r="9" spans="1:17" ht="40.799999999999997" customHeight="1" x14ac:dyDescent="0.25">
      <c r="A9" s="233"/>
      <c r="B9" s="174" t="s">
        <v>12</v>
      </c>
      <c r="C9" s="175"/>
      <c r="D9" s="174" t="s">
        <v>12</v>
      </c>
      <c r="E9" s="175"/>
      <c r="F9" s="174" t="s">
        <v>12</v>
      </c>
      <c r="G9" s="175"/>
      <c r="H9" s="174" t="s">
        <v>12</v>
      </c>
      <c r="I9" s="175"/>
      <c r="J9" s="287"/>
    </row>
    <row r="10" spans="1:17" ht="33" customHeight="1" thickBot="1" x14ac:dyDescent="0.3">
      <c r="A10" s="224" t="s">
        <v>13</v>
      </c>
      <c r="B10" s="176" t="s">
        <v>7</v>
      </c>
      <c r="C10" s="177"/>
      <c r="D10" s="176" t="s">
        <v>7</v>
      </c>
      <c r="E10" s="177"/>
      <c r="F10" s="176" t="s">
        <v>7</v>
      </c>
      <c r="G10" s="177"/>
      <c r="H10" s="176" t="s">
        <v>7</v>
      </c>
      <c r="I10" s="177"/>
      <c r="J10" s="287"/>
    </row>
    <row r="11" spans="1:17" ht="32.549999999999997" customHeight="1" thickBot="1" x14ac:dyDescent="0.3">
      <c r="A11" s="197" t="str">
        <f>IF('År 2017'!A11="","",'År 2017'!A11)</f>
        <v/>
      </c>
      <c r="B11" s="194"/>
      <c r="C11" s="179"/>
      <c r="D11" s="178"/>
      <c r="E11" s="179"/>
      <c r="F11" s="178"/>
      <c r="G11" s="179"/>
      <c r="H11" s="178"/>
      <c r="I11" s="179"/>
      <c r="J11" s="287"/>
    </row>
    <row r="12" spans="1:17" s="4" customFormat="1" ht="91.8" customHeight="1" thickBot="1" x14ac:dyDescent="0.3">
      <c r="A12" s="186" t="s">
        <v>14</v>
      </c>
      <c r="B12" s="234" t="str">
        <f>IF(B3="","",(B3))</f>
        <v/>
      </c>
      <c r="C12" s="232" t="s">
        <v>15</v>
      </c>
      <c r="D12" s="234" t="str">
        <f>IF(D3="","",(D3))</f>
        <v/>
      </c>
      <c r="E12" s="187" t="s">
        <v>15</v>
      </c>
      <c r="F12" s="234" t="str">
        <f>IF(F3="","",(F3))</f>
        <v/>
      </c>
      <c r="G12" s="187" t="s">
        <v>16</v>
      </c>
      <c r="H12" s="234" t="str">
        <f>IF(H3="","",(H3))</f>
        <v/>
      </c>
      <c r="I12" s="187" t="s">
        <v>16</v>
      </c>
      <c r="J12" s="280"/>
    </row>
    <row r="13" spans="1:17" s="4" customFormat="1" ht="36.6" customHeight="1" thickTop="1" x14ac:dyDescent="0.25">
      <c r="A13" s="24" t="s">
        <v>17</v>
      </c>
      <c r="B13" s="40"/>
      <c r="C13" s="127" t="str">
        <f>IF(B13="","",IF(B13=0,"",(B13/B$6/$A$11)))</f>
        <v/>
      </c>
      <c r="D13" s="40"/>
      <c r="E13" s="127" t="str">
        <f>IF(D13="","",IF(D13=0,"",(D13/D$6/$A$11)))</f>
        <v/>
      </c>
      <c r="F13" s="40"/>
      <c r="G13" s="127" t="str">
        <f>IF(F13="","",IF(F13=0,"",(F13/F$6/$A$11)))</f>
        <v/>
      </c>
      <c r="H13" s="40"/>
      <c r="I13" s="127" t="str">
        <f>IF(H13="","",IF(H13=0,"",(H13/H$6/$A$11)))</f>
        <v/>
      </c>
      <c r="J13" s="280"/>
      <c r="K13" s="8"/>
      <c r="L13" s="8"/>
      <c r="M13" s="8"/>
    </row>
    <row r="14" spans="1:17" s="6" customFormat="1" ht="25.05" customHeight="1" x14ac:dyDescent="0.25">
      <c r="A14" s="92" t="s">
        <v>18</v>
      </c>
      <c r="B14" s="48">
        <f>B19+B63+B107+B123+B139+B154</f>
        <v>0</v>
      </c>
      <c r="C14" s="127" t="str">
        <f>IF(B14="","",IF(B14=0,"",(B14/B$6/$A$11)))</f>
        <v/>
      </c>
      <c r="D14" s="48">
        <f>D19+D63+D107+D123+D139+D154</f>
        <v>0</v>
      </c>
      <c r="E14" s="127" t="str">
        <f>IF(D14="","",IF(D14=0,"",(D14/D$6/$A$11)))</f>
        <v/>
      </c>
      <c r="F14" s="48">
        <f>F19+F63+F107+F123+F139+F154</f>
        <v>0</v>
      </c>
      <c r="G14" s="46" t="str">
        <f>IF(F14="","",IF(F14=0,"",(F14/F$6/$A$11)))</f>
        <v/>
      </c>
      <c r="H14" s="48">
        <f>H19+H63+H107+H123+H139+H154</f>
        <v>0</v>
      </c>
      <c r="I14" s="46" t="str">
        <f>IF(H14="","",IF(H14=0,"",(H14/H$6/$A$11)))</f>
        <v/>
      </c>
      <c r="J14" s="280"/>
    </row>
    <row r="15" spans="1:17" s="6" customFormat="1" ht="25.05" customHeight="1" x14ac:dyDescent="0.25">
      <c r="A15" s="93" t="s">
        <v>19</v>
      </c>
      <c r="B15" s="50"/>
      <c r="C15" s="281"/>
      <c r="D15" s="50"/>
      <c r="E15" s="281"/>
      <c r="F15" s="50"/>
      <c r="G15" s="281"/>
      <c r="H15" s="50"/>
      <c r="I15" s="281"/>
      <c r="J15" s="280"/>
    </row>
    <row r="16" spans="1:17" s="51" customFormat="1" ht="52.95" customHeight="1" thickBot="1" x14ac:dyDescent="0.35">
      <c r="A16" s="188" t="s">
        <v>20</v>
      </c>
      <c r="B16" s="193"/>
      <c r="C16" s="189"/>
      <c r="D16" s="193"/>
      <c r="E16" s="189"/>
      <c r="F16" s="193"/>
      <c r="G16" s="189"/>
      <c r="H16" s="193"/>
      <c r="I16" s="189"/>
      <c r="J16" s="280"/>
      <c r="K16" s="123"/>
      <c r="L16" s="123"/>
      <c r="M16" s="123"/>
    </row>
    <row r="17" spans="1:10" s="6" customFormat="1" ht="25.05" customHeight="1" thickTop="1" x14ac:dyDescent="0.25">
      <c r="A17" s="44"/>
      <c r="B17" s="52"/>
      <c r="C17" s="52"/>
      <c r="D17" s="52"/>
      <c r="E17" s="52"/>
      <c r="F17" s="52"/>
      <c r="G17" s="52"/>
      <c r="H17" s="52"/>
      <c r="I17" s="52"/>
      <c r="J17" s="288"/>
    </row>
    <row r="18" spans="1:10" s="6" customFormat="1" ht="25.05" customHeight="1" x14ac:dyDescent="0.25">
      <c r="A18" s="68" t="s">
        <v>21</v>
      </c>
      <c r="B18" s="44"/>
      <c r="C18" s="54"/>
      <c r="D18" s="44"/>
      <c r="E18" s="54"/>
      <c r="F18" s="44"/>
      <c r="G18" s="54"/>
      <c r="H18" s="44"/>
      <c r="I18" s="54"/>
      <c r="J18" s="280"/>
    </row>
    <row r="19" spans="1:10" s="6" customFormat="1" ht="25.05" customHeight="1" x14ac:dyDescent="0.25">
      <c r="A19" s="18" t="s">
        <v>22</v>
      </c>
      <c r="B19" s="22"/>
      <c r="C19" s="46" t="str">
        <f t="shared" ref="C19:C25" si="0">IF(B19="","",IF(B19=0,"",(B19/B$6/$A$11)))</f>
        <v/>
      </c>
      <c r="D19" s="22"/>
      <c r="E19" s="46" t="str">
        <f t="shared" ref="E19:E25" si="1">IF(D19="","",IF(D19=0,"",(D19/D$6/$A$11)))</f>
        <v/>
      </c>
      <c r="F19" s="22"/>
      <c r="G19" s="195" t="str">
        <f t="shared" ref="G19:G25" si="2">IF(F19="","",IF(F19=0,"",(F19/F$6/$A$11)))</f>
        <v/>
      </c>
      <c r="H19" s="22"/>
      <c r="I19" s="46" t="str">
        <f t="shared" ref="I19:I25" si="3">IF(H19="","",IF(H19=0,"",(H19/H$6/$A$11)))</f>
        <v/>
      </c>
      <c r="J19" s="280"/>
    </row>
    <row r="20" spans="1:10" s="6" customFormat="1" ht="25.05" customHeight="1" x14ac:dyDescent="0.25">
      <c r="A20" s="18" t="s">
        <v>23</v>
      </c>
      <c r="B20" s="16"/>
      <c r="C20" s="127" t="str">
        <f t="shared" si="0"/>
        <v/>
      </c>
      <c r="D20" s="16"/>
      <c r="E20" s="127" t="str">
        <f t="shared" si="1"/>
        <v/>
      </c>
      <c r="F20" s="16"/>
      <c r="G20" s="46" t="str">
        <f t="shared" si="2"/>
        <v/>
      </c>
      <c r="H20" s="16"/>
      <c r="I20" s="46" t="str">
        <f t="shared" si="3"/>
        <v/>
      </c>
      <c r="J20" s="280"/>
    </row>
    <row r="21" spans="1:10" s="6" customFormat="1" ht="25.05" customHeight="1" x14ac:dyDescent="0.25">
      <c r="A21" s="18" t="s">
        <v>24</v>
      </c>
      <c r="B21" s="16"/>
      <c r="C21" s="127" t="str">
        <f t="shared" si="0"/>
        <v/>
      </c>
      <c r="D21" s="16"/>
      <c r="E21" s="127" t="str">
        <f t="shared" si="1"/>
        <v/>
      </c>
      <c r="F21" s="16"/>
      <c r="G21" s="46" t="str">
        <f t="shared" si="2"/>
        <v/>
      </c>
      <c r="H21" s="16"/>
      <c r="I21" s="46" t="str">
        <f t="shared" si="3"/>
        <v/>
      </c>
      <c r="J21" s="280"/>
    </row>
    <row r="22" spans="1:10" ht="25.05" customHeight="1" x14ac:dyDescent="0.25">
      <c r="A22" s="18" t="s">
        <v>25</v>
      </c>
      <c r="B22" s="16"/>
      <c r="C22" s="127" t="str">
        <f t="shared" si="0"/>
        <v/>
      </c>
      <c r="D22" s="16"/>
      <c r="E22" s="127" t="str">
        <f t="shared" si="1"/>
        <v/>
      </c>
      <c r="F22" s="16"/>
      <c r="G22" s="46" t="str">
        <f t="shared" si="2"/>
        <v/>
      </c>
      <c r="H22" s="16"/>
      <c r="I22" s="46" t="str">
        <f t="shared" si="3"/>
        <v/>
      </c>
      <c r="J22" s="289"/>
    </row>
    <row r="23" spans="1:10" s="6" customFormat="1" ht="25.05" customHeight="1" x14ac:dyDescent="0.25">
      <c r="A23" s="18" t="s">
        <v>26</v>
      </c>
      <c r="B23" s="16"/>
      <c r="C23" s="127" t="str">
        <f t="shared" si="0"/>
        <v/>
      </c>
      <c r="D23" s="16"/>
      <c r="E23" s="127" t="str">
        <f t="shared" si="1"/>
        <v/>
      </c>
      <c r="F23" s="16"/>
      <c r="G23" s="46" t="str">
        <f t="shared" si="2"/>
        <v/>
      </c>
      <c r="H23" s="16"/>
      <c r="I23" s="46" t="str">
        <f t="shared" si="3"/>
        <v/>
      </c>
      <c r="J23" s="288"/>
    </row>
    <row r="24" spans="1:10" s="6" customFormat="1" ht="25.05" customHeight="1" x14ac:dyDescent="0.25">
      <c r="A24" s="102" t="s">
        <v>27</v>
      </c>
      <c r="B24" s="16"/>
      <c r="C24" s="127" t="str">
        <f t="shared" si="0"/>
        <v/>
      </c>
      <c r="D24" s="16"/>
      <c r="E24" s="127" t="str">
        <f t="shared" si="1"/>
        <v/>
      </c>
      <c r="F24" s="16"/>
      <c r="G24" s="46" t="str">
        <f t="shared" si="2"/>
        <v/>
      </c>
      <c r="H24" s="16"/>
      <c r="I24" s="46" t="str">
        <f t="shared" si="3"/>
        <v/>
      </c>
      <c r="J24" s="289"/>
    </row>
    <row r="25" spans="1:10" s="6" customFormat="1" ht="25.05" customHeight="1" x14ac:dyDescent="0.25">
      <c r="A25" s="103" t="s">
        <v>28</v>
      </c>
      <c r="B25" s="55">
        <f>SUM(B19:B24)</f>
        <v>0</v>
      </c>
      <c r="C25" s="127" t="str">
        <f t="shared" si="0"/>
        <v/>
      </c>
      <c r="D25" s="55">
        <f>SUM(D19:D24)</f>
        <v>0</v>
      </c>
      <c r="E25" s="127" t="str">
        <f t="shared" si="1"/>
        <v/>
      </c>
      <c r="F25" s="55">
        <f>SUM(F19:F24)</f>
        <v>0</v>
      </c>
      <c r="G25" s="46" t="str">
        <f t="shared" si="2"/>
        <v/>
      </c>
      <c r="H25" s="55">
        <f>SUM(H19:H24)</f>
        <v>0</v>
      </c>
      <c r="I25" s="46" t="str">
        <f t="shared" si="3"/>
        <v/>
      </c>
      <c r="J25" s="280"/>
    </row>
    <row r="26" spans="1:10" s="6" customFormat="1" ht="38.4" customHeight="1" x14ac:dyDescent="0.25">
      <c r="A26" s="108" t="s">
        <v>29</v>
      </c>
      <c r="B26" s="14"/>
      <c r="C26" s="14"/>
      <c r="D26" s="14"/>
      <c r="E26" s="14"/>
      <c r="F26" s="14"/>
      <c r="G26" s="14"/>
      <c r="H26" s="14"/>
      <c r="I26" s="14"/>
      <c r="J26" s="280"/>
    </row>
    <row r="27" spans="1:10" s="6" customFormat="1" ht="25.05" customHeight="1" x14ac:dyDescent="0.25">
      <c r="A27" s="18" t="s">
        <v>30</v>
      </c>
      <c r="B27" s="22"/>
      <c r="C27" s="46" t="str">
        <f t="shared" ref="C27" si="4">IF(B27="","",IF(B27=0,"",(B27/B$6/$A$11)))</f>
        <v/>
      </c>
      <c r="D27" s="22"/>
      <c r="E27" s="46" t="str">
        <f t="shared" ref="E27" si="5">IF(D27="","",IF(D27=0,"",(D27/D$6/$A$11)))</f>
        <v/>
      </c>
      <c r="F27" s="22"/>
      <c r="G27" s="46" t="str">
        <f t="shared" ref="G27" si="6">IF(F27="","",IF(F27=0,"",(F27/F$6/$A$11)))</f>
        <v/>
      </c>
      <c r="H27" s="22"/>
      <c r="I27" s="46" t="str">
        <f t="shared" ref="I27" si="7">IF(H27="","",IF(H27=0,"",(H27/H$6/$A$11)))</f>
        <v/>
      </c>
      <c r="J27" s="280"/>
    </row>
    <row r="28" spans="1:10" s="6" customFormat="1" ht="25.05" customHeight="1" x14ac:dyDescent="0.25">
      <c r="A28" s="18" t="s">
        <v>31</v>
      </c>
      <c r="B28" s="16"/>
      <c r="C28" s="127" t="str">
        <f t="shared" ref="C27:C42" si="8">IF(B28="","",IF(B28=0,"",(B28/B$6/$A$11)))</f>
        <v/>
      </c>
      <c r="D28" s="16"/>
      <c r="E28" s="127" t="str">
        <f t="shared" ref="E27:E42" si="9">IF(D28="","",IF(D28=0,"",(D28/D$6/$A$11)))</f>
        <v/>
      </c>
      <c r="F28" s="16"/>
      <c r="G28" s="46" t="str">
        <f t="shared" ref="G27:G42" si="10">IF(F28="","",IF(F28=0,"",(F28/F$6/$A$11)))</f>
        <v/>
      </c>
      <c r="H28" s="16"/>
      <c r="I28" s="46" t="str">
        <f t="shared" ref="I27:I42" si="11">IF(H28="","",IF(H28=0,"",(H28/H$6/$A$11)))</f>
        <v/>
      </c>
      <c r="J28" s="280"/>
    </row>
    <row r="29" spans="1:10" s="6" customFormat="1" ht="25.05" customHeight="1" x14ac:dyDescent="0.25">
      <c r="A29" s="18" t="s">
        <v>32</v>
      </c>
      <c r="B29" s="16"/>
      <c r="C29" s="127" t="str">
        <f t="shared" si="8"/>
        <v/>
      </c>
      <c r="D29" s="16"/>
      <c r="E29" s="127" t="str">
        <f t="shared" si="9"/>
        <v/>
      </c>
      <c r="F29" s="16"/>
      <c r="G29" s="46" t="str">
        <f t="shared" si="10"/>
        <v/>
      </c>
      <c r="H29" s="16"/>
      <c r="I29" s="46" t="str">
        <f t="shared" si="11"/>
        <v/>
      </c>
      <c r="J29" s="280"/>
    </row>
    <row r="30" spans="1:10" s="6" customFormat="1" ht="25.05" customHeight="1" x14ac:dyDescent="0.25">
      <c r="A30" s="18" t="s">
        <v>33</v>
      </c>
      <c r="B30" s="16"/>
      <c r="C30" s="127" t="str">
        <f t="shared" si="8"/>
        <v/>
      </c>
      <c r="D30" s="16"/>
      <c r="E30" s="127" t="str">
        <f t="shared" si="9"/>
        <v/>
      </c>
      <c r="F30" s="16"/>
      <c r="G30" s="46" t="str">
        <f t="shared" si="10"/>
        <v/>
      </c>
      <c r="H30" s="16"/>
      <c r="I30" s="46" t="str">
        <f t="shared" si="11"/>
        <v/>
      </c>
      <c r="J30" s="280"/>
    </row>
    <row r="31" spans="1:10" s="6" customFormat="1" ht="25.05" customHeight="1" x14ac:dyDescent="0.25">
      <c r="A31" s="18" t="s">
        <v>34</v>
      </c>
      <c r="B31" s="16"/>
      <c r="C31" s="127" t="str">
        <f t="shared" si="8"/>
        <v/>
      </c>
      <c r="D31" s="16"/>
      <c r="E31" s="127" t="str">
        <f t="shared" si="9"/>
        <v/>
      </c>
      <c r="F31" s="16"/>
      <c r="G31" s="46" t="str">
        <f t="shared" si="10"/>
        <v/>
      </c>
      <c r="H31" s="16"/>
      <c r="I31" s="46" t="str">
        <f t="shared" si="11"/>
        <v/>
      </c>
      <c r="J31" s="280"/>
    </row>
    <row r="32" spans="1:10" s="6" customFormat="1" ht="25.05" customHeight="1" x14ac:dyDescent="0.25">
      <c r="A32" s="18" t="s">
        <v>35</v>
      </c>
      <c r="B32" s="16"/>
      <c r="C32" s="127" t="str">
        <f t="shared" si="8"/>
        <v/>
      </c>
      <c r="D32" s="16"/>
      <c r="E32" s="127" t="str">
        <f t="shared" si="9"/>
        <v/>
      </c>
      <c r="F32" s="16"/>
      <c r="G32" s="46" t="str">
        <f t="shared" si="10"/>
        <v/>
      </c>
      <c r="H32" s="16"/>
      <c r="I32" s="46" t="str">
        <f t="shared" si="11"/>
        <v/>
      </c>
      <c r="J32" s="280"/>
    </row>
    <row r="33" spans="1:10" s="6" customFormat="1" ht="25.05" customHeight="1" x14ac:dyDescent="0.25">
      <c r="A33" s="18" t="s">
        <v>36</v>
      </c>
      <c r="B33" s="16"/>
      <c r="C33" s="127" t="str">
        <f t="shared" si="8"/>
        <v/>
      </c>
      <c r="D33" s="16"/>
      <c r="E33" s="127" t="str">
        <f t="shared" si="9"/>
        <v/>
      </c>
      <c r="F33" s="16"/>
      <c r="G33" s="46" t="str">
        <f t="shared" si="10"/>
        <v/>
      </c>
      <c r="H33" s="16"/>
      <c r="I33" s="46" t="str">
        <f t="shared" si="11"/>
        <v/>
      </c>
      <c r="J33" s="280"/>
    </row>
    <row r="34" spans="1:10" s="6" customFormat="1" ht="25.05" customHeight="1" x14ac:dyDescent="0.25">
      <c r="A34" s="18" t="s">
        <v>37</v>
      </c>
      <c r="B34" s="16"/>
      <c r="C34" s="127" t="str">
        <f t="shared" si="8"/>
        <v/>
      </c>
      <c r="D34" s="16"/>
      <c r="E34" s="127" t="str">
        <f t="shared" si="9"/>
        <v/>
      </c>
      <c r="F34" s="16"/>
      <c r="G34" s="46" t="str">
        <f t="shared" si="10"/>
        <v/>
      </c>
      <c r="H34" s="16"/>
      <c r="I34" s="46" t="str">
        <f t="shared" si="11"/>
        <v/>
      </c>
      <c r="J34" s="280"/>
    </row>
    <row r="35" spans="1:10" s="6" customFormat="1" ht="25.05" customHeight="1" x14ac:dyDescent="0.25">
      <c r="A35" s="18" t="s">
        <v>38</v>
      </c>
      <c r="B35" s="16"/>
      <c r="C35" s="127" t="str">
        <f t="shared" si="8"/>
        <v/>
      </c>
      <c r="D35" s="16"/>
      <c r="E35" s="127" t="str">
        <f t="shared" si="9"/>
        <v/>
      </c>
      <c r="F35" s="16"/>
      <c r="G35" s="46" t="str">
        <f t="shared" si="10"/>
        <v/>
      </c>
      <c r="H35" s="16"/>
      <c r="I35" s="46" t="str">
        <f t="shared" si="11"/>
        <v/>
      </c>
      <c r="J35" s="280"/>
    </row>
    <row r="36" spans="1:10" s="6" customFormat="1" ht="25.05" customHeight="1" x14ac:dyDescent="0.25">
      <c r="A36" s="18" t="s">
        <v>39</v>
      </c>
      <c r="B36" s="16"/>
      <c r="C36" s="127" t="str">
        <f t="shared" si="8"/>
        <v/>
      </c>
      <c r="D36" s="16"/>
      <c r="E36" s="127" t="str">
        <f t="shared" si="9"/>
        <v/>
      </c>
      <c r="F36" s="16"/>
      <c r="G36" s="46" t="str">
        <f t="shared" si="10"/>
        <v/>
      </c>
      <c r="H36" s="16"/>
      <c r="I36" s="46" t="str">
        <f t="shared" si="11"/>
        <v/>
      </c>
      <c r="J36" s="280"/>
    </row>
    <row r="37" spans="1:10" s="6" customFormat="1" ht="25.05" customHeight="1" x14ac:dyDescent="0.25">
      <c r="A37" s="18" t="s">
        <v>40</v>
      </c>
      <c r="B37" s="16"/>
      <c r="C37" s="127" t="str">
        <f t="shared" si="8"/>
        <v/>
      </c>
      <c r="D37" s="16"/>
      <c r="E37" s="127" t="str">
        <f t="shared" si="9"/>
        <v/>
      </c>
      <c r="F37" s="16"/>
      <c r="G37" s="46" t="str">
        <f t="shared" si="10"/>
        <v/>
      </c>
      <c r="H37" s="16"/>
      <c r="I37" s="46" t="str">
        <f t="shared" si="11"/>
        <v/>
      </c>
      <c r="J37" s="280"/>
    </row>
    <row r="38" spans="1:10" s="6" customFormat="1" ht="25.05" customHeight="1" x14ac:dyDescent="0.25">
      <c r="A38" s="18" t="s">
        <v>23</v>
      </c>
      <c r="B38" s="16"/>
      <c r="C38" s="127" t="str">
        <f t="shared" si="8"/>
        <v/>
      </c>
      <c r="D38" s="16"/>
      <c r="E38" s="127" t="str">
        <f t="shared" si="9"/>
        <v/>
      </c>
      <c r="F38" s="16"/>
      <c r="G38" s="46" t="str">
        <f t="shared" si="10"/>
        <v/>
      </c>
      <c r="H38" s="16"/>
      <c r="I38" s="46" t="str">
        <f t="shared" si="11"/>
        <v/>
      </c>
      <c r="J38" s="280"/>
    </row>
    <row r="39" spans="1:10" s="6" customFormat="1" ht="25.05" customHeight="1" x14ac:dyDescent="0.25">
      <c r="A39" s="18" t="s">
        <v>41</v>
      </c>
      <c r="B39" s="16"/>
      <c r="C39" s="127" t="str">
        <f t="shared" si="8"/>
        <v/>
      </c>
      <c r="D39" s="16"/>
      <c r="E39" s="127" t="str">
        <f t="shared" si="9"/>
        <v/>
      </c>
      <c r="F39" s="16"/>
      <c r="G39" s="46" t="str">
        <f t="shared" si="10"/>
        <v/>
      </c>
      <c r="H39" s="16"/>
      <c r="I39" s="46" t="str">
        <f t="shared" si="11"/>
        <v/>
      </c>
      <c r="J39" s="280"/>
    </row>
    <row r="40" spans="1:10" s="6" customFormat="1" ht="25.05" customHeight="1" x14ac:dyDescent="0.25">
      <c r="A40" s="18" t="s">
        <v>42</v>
      </c>
      <c r="B40" s="22"/>
      <c r="C40" s="127" t="str">
        <f t="shared" si="8"/>
        <v/>
      </c>
      <c r="D40" s="22"/>
      <c r="E40" s="127" t="str">
        <f t="shared" si="9"/>
        <v/>
      </c>
      <c r="F40" s="22"/>
      <c r="G40" s="46" t="str">
        <f t="shared" si="10"/>
        <v/>
      </c>
      <c r="H40" s="22"/>
      <c r="I40" s="46" t="str">
        <f t="shared" si="11"/>
        <v/>
      </c>
      <c r="J40" s="280"/>
    </row>
    <row r="41" spans="1:10" s="6" customFormat="1" ht="25.05" customHeight="1" x14ac:dyDescent="0.25">
      <c r="A41" s="18" t="s">
        <v>43</v>
      </c>
      <c r="B41" s="22"/>
      <c r="C41" s="127" t="str">
        <f t="shared" si="8"/>
        <v/>
      </c>
      <c r="D41" s="22"/>
      <c r="E41" s="127" t="str">
        <f t="shared" si="9"/>
        <v/>
      </c>
      <c r="F41" s="22"/>
      <c r="G41" s="46" t="str">
        <f t="shared" si="10"/>
        <v/>
      </c>
      <c r="H41" s="22"/>
      <c r="I41" s="46" t="str">
        <f t="shared" si="11"/>
        <v/>
      </c>
      <c r="J41" s="280"/>
    </row>
    <row r="42" spans="1:10" s="6" customFormat="1" ht="25.05" customHeight="1" x14ac:dyDescent="0.25">
      <c r="A42" s="207" t="s">
        <v>44</v>
      </c>
      <c r="B42" s="16"/>
      <c r="C42" s="127" t="str">
        <f t="shared" si="8"/>
        <v/>
      </c>
      <c r="D42" s="16"/>
      <c r="E42" s="127" t="str">
        <f t="shared" si="9"/>
        <v/>
      </c>
      <c r="F42" s="16"/>
      <c r="G42" s="46" t="str">
        <f t="shared" si="10"/>
        <v/>
      </c>
      <c r="H42" s="16"/>
      <c r="I42" s="46" t="str">
        <f t="shared" si="11"/>
        <v/>
      </c>
      <c r="J42" s="280"/>
    </row>
    <row r="43" spans="1:10" s="6" customFormat="1" ht="25.05" customHeight="1" x14ac:dyDescent="0.25">
      <c r="A43" s="130" t="s">
        <v>45</v>
      </c>
      <c r="B43" s="16"/>
      <c r="C43" s="127"/>
      <c r="D43" s="16"/>
      <c r="E43" s="127"/>
      <c r="F43" s="16"/>
      <c r="G43" s="46"/>
      <c r="H43" s="16"/>
      <c r="I43" s="46"/>
      <c r="J43" s="290"/>
    </row>
    <row r="44" spans="1:10" s="7" customFormat="1" ht="25.05" customHeight="1" x14ac:dyDescent="0.25">
      <c r="A44" s="206" t="s">
        <v>46</v>
      </c>
      <c r="B44" s="55">
        <f>SUM(B27:B43)</f>
        <v>0</v>
      </c>
      <c r="C44" s="127" t="str">
        <f>IF(B44="","",IF(B44=0,"",(B44/B$6/$A$11)))</f>
        <v/>
      </c>
      <c r="D44" s="55">
        <f>SUM(D27:D43)</f>
        <v>0</v>
      </c>
      <c r="E44" s="127" t="str">
        <f>IF(D44="","",IF(D44=0,"",(D44/D$6/$A$11)))</f>
        <v/>
      </c>
      <c r="F44" s="55">
        <f>SUM(F27:F43)</f>
        <v>0</v>
      </c>
      <c r="G44" s="46" t="str">
        <f>IF(F44="","",IF(F44=0,"",(F44/F$6/$A$11)))</f>
        <v/>
      </c>
      <c r="H44" s="55">
        <f>SUM(H27:H43)</f>
        <v>0</v>
      </c>
      <c r="I44" s="46" t="str">
        <f>IF(H44="","",IF(H44=0,"",(H44/H$6/$A$11)))</f>
        <v/>
      </c>
      <c r="J44" s="280"/>
    </row>
    <row r="45" spans="1:10" ht="33" customHeight="1" x14ac:dyDescent="0.25">
      <c r="A45" s="108" t="s">
        <v>47</v>
      </c>
      <c r="B45" s="14"/>
      <c r="C45" s="14"/>
      <c r="D45" s="14"/>
      <c r="E45" s="14"/>
      <c r="F45" s="14"/>
      <c r="G45" s="14"/>
      <c r="H45" s="14"/>
      <c r="I45" s="14"/>
    </row>
    <row r="46" spans="1:10" s="6" customFormat="1" ht="25.05" customHeight="1" x14ac:dyDescent="0.25">
      <c r="A46" s="18" t="s">
        <v>48</v>
      </c>
      <c r="B46" s="16"/>
      <c r="C46" s="46" t="str">
        <f>IF(B46="","",IF(B46=0,"",(B46/B$6/$A$11)))</f>
        <v/>
      </c>
      <c r="D46" s="196"/>
      <c r="E46" s="46" t="str">
        <f>IF(D46="","",IF(D46=0,"",(D46/D$6/$A$11)))</f>
        <v/>
      </c>
      <c r="F46" s="196"/>
      <c r="G46" s="46" t="str">
        <f>IF(F46="","",IF(F46=0,"",(F46/F$6/$A$11)))</f>
        <v/>
      </c>
      <c r="H46" s="16"/>
      <c r="I46" s="46" t="str">
        <f>IF(H46="","",IF(H46=0,"",(H46/H$6/$A$11)))</f>
        <v/>
      </c>
      <c r="J46" s="280"/>
    </row>
    <row r="47" spans="1:10" s="6" customFormat="1" ht="25.05" customHeight="1" x14ac:dyDescent="0.25">
      <c r="A47" s="18" t="s">
        <v>49</v>
      </c>
      <c r="B47" s="16"/>
      <c r="C47" s="127" t="str">
        <f>IF(B47="","",IF(B47=0,"",(B47/B$6/$A$11)))</f>
        <v/>
      </c>
      <c r="D47" s="16"/>
      <c r="E47" s="127" t="str">
        <f>IF(D47="","",IF(D47=0,"",(D47/D$6/$A$11)))</f>
        <v/>
      </c>
      <c r="F47" s="16"/>
      <c r="G47" s="46" t="str">
        <f>IF(F47="","",IF(F47=0,"",(F47/F$6/$A$11)))</f>
        <v/>
      </c>
      <c r="H47" s="16"/>
      <c r="I47" s="46" t="str">
        <f>IF(H47="","",IF(H47=0,"",(H47/H$6/$A$11)))</f>
        <v/>
      </c>
      <c r="J47" s="280"/>
    </row>
    <row r="48" spans="1:10" ht="25.05" customHeight="1" x14ac:dyDescent="0.25">
      <c r="A48" s="102" t="s">
        <v>50</v>
      </c>
      <c r="B48" s="16"/>
      <c r="C48" s="127" t="str">
        <f>IF(B48="","",IF(B48=0,"",(B48/B$6/$A$11)))</f>
        <v/>
      </c>
      <c r="D48" s="16"/>
      <c r="E48" s="127" t="str">
        <f>IF(D48="","",IF(D48=0,"",(D48/D$6/$A$11)))</f>
        <v/>
      </c>
      <c r="F48" s="16"/>
      <c r="G48" s="46" t="str">
        <f>IF(F48="","",IF(F48=0,"",(F48/F$6/$A$11)))</f>
        <v/>
      </c>
      <c r="H48" s="16"/>
      <c r="I48" s="46" t="str">
        <f>IF(H48="","",IF(H48=0,"",(H48/H$6/$A$11)))</f>
        <v/>
      </c>
    </row>
    <row r="49" spans="1:10" s="6" customFormat="1" ht="25.05" customHeight="1" x14ac:dyDescent="0.25">
      <c r="A49" s="103" t="s">
        <v>51</v>
      </c>
      <c r="B49" s="55">
        <f>SUM(B46:B48)</f>
        <v>0</v>
      </c>
      <c r="C49" s="127" t="str">
        <f>IF(B49="","",IF(B49=0,"",(B49/B$6/$A$11)))</f>
        <v/>
      </c>
      <c r="D49" s="55">
        <f>SUM(D46:D48)</f>
        <v>0</v>
      </c>
      <c r="E49" s="127" t="str">
        <f>IF(D49="","",IF(D49=0,"",(D49/D$6/$A$11)))</f>
        <v/>
      </c>
      <c r="F49" s="55">
        <f>SUM(F46:F48)</f>
        <v>0</v>
      </c>
      <c r="G49" s="46" t="str">
        <f>IF(F49="","",IF(F49=0,"",(F49/F$6/$A$11)))</f>
        <v/>
      </c>
      <c r="H49" s="55">
        <f>SUM(H46:H48)</f>
        <v>0</v>
      </c>
      <c r="I49" s="46" t="str">
        <f>IF(H49="","",IF(H49=0,"",(H49/H$6/$A$11)))</f>
        <v/>
      </c>
      <c r="J49" s="280"/>
    </row>
    <row r="50" spans="1:10" s="6" customFormat="1" ht="40.200000000000003" customHeight="1" x14ac:dyDescent="0.25">
      <c r="A50" s="108" t="s">
        <v>52</v>
      </c>
      <c r="B50" s="14"/>
      <c r="C50" s="14"/>
      <c r="D50" s="14"/>
      <c r="E50" s="14"/>
      <c r="F50" s="14"/>
      <c r="G50" s="14"/>
      <c r="H50" s="14"/>
      <c r="I50" s="14"/>
      <c r="J50" s="280"/>
    </row>
    <row r="51" spans="1:10" s="255" customFormat="1" ht="24.6" customHeight="1" x14ac:dyDescent="0.25">
      <c r="A51" s="254" t="s">
        <v>447</v>
      </c>
      <c r="B51" s="16"/>
      <c r="C51" s="46" t="str">
        <f t="shared" ref="C51:C60" si="12">IF(B51="","",IF(B51=0,"",(B51/B$6/$A$11)))</f>
        <v/>
      </c>
      <c r="D51" s="196"/>
      <c r="E51" s="46" t="str">
        <f t="shared" ref="E51:E60" si="13">IF(D51="","",IF(D51=0,"",(D51/D$6/$A$11)))</f>
        <v/>
      </c>
      <c r="F51" s="196"/>
      <c r="G51" s="46" t="str">
        <f t="shared" ref="G51:G60" si="14">IF(F51="","",IF(F51=0,"",(F51/F$6/$A$11)))</f>
        <v/>
      </c>
      <c r="H51" s="16"/>
      <c r="I51" s="46" t="str">
        <f t="shared" ref="I51:I60" si="15">IF(H51="","",IF(H51=0,"",(H51/H$6/$A$11)))</f>
        <v/>
      </c>
      <c r="J51" s="280"/>
    </row>
    <row r="52" spans="1:10" s="255" customFormat="1" ht="24.6" customHeight="1" x14ac:dyDescent="0.25">
      <c r="A52" s="256" t="s">
        <v>53</v>
      </c>
      <c r="B52" s="16"/>
      <c r="C52" s="46" t="str">
        <f t="shared" si="12"/>
        <v/>
      </c>
      <c r="D52" s="196"/>
      <c r="E52" s="46" t="str">
        <f t="shared" si="13"/>
        <v/>
      </c>
      <c r="F52" s="196"/>
      <c r="G52" s="46" t="str">
        <f t="shared" si="14"/>
        <v/>
      </c>
      <c r="H52" s="16"/>
      <c r="I52" s="46" t="str">
        <f t="shared" si="15"/>
        <v/>
      </c>
      <c r="J52" s="280"/>
    </row>
    <row r="53" spans="1:10" s="6" customFormat="1" ht="25.05" customHeight="1" x14ac:dyDescent="0.25">
      <c r="A53" s="18" t="s">
        <v>54</v>
      </c>
      <c r="B53" s="16"/>
      <c r="C53" s="127" t="str">
        <f t="shared" si="12"/>
        <v/>
      </c>
      <c r="D53" s="16"/>
      <c r="E53" s="127" t="str">
        <f t="shared" si="13"/>
        <v/>
      </c>
      <c r="F53" s="16"/>
      <c r="G53" s="46" t="str">
        <f t="shared" si="14"/>
        <v/>
      </c>
      <c r="H53" s="16"/>
      <c r="I53" s="46" t="str">
        <f t="shared" si="15"/>
        <v/>
      </c>
      <c r="J53" s="280"/>
    </row>
    <row r="54" spans="1:10" s="6" customFormat="1" ht="25.05" customHeight="1" x14ac:dyDescent="0.25">
      <c r="A54" s="18" t="s">
        <v>55</v>
      </c>
      <c r="B54" s="16"/>
      <c r="C54" s="127" t="str">
        <f t="shared" si="12"/>
        <v/>
      </c>
      <c r="D54" s="16"/>
      <c r="E54" s="127" t="str">
        <f t="shared" si="13"/>
        <v/>
      </c>
      <c r="F54" s="16"/>
      <c r="G54" s="46" t="str">
        <f t="shared" si="14"/>
        <v/>
      </c>
      <c r="H54" s="16"/>
      <c r="I54" s="46" t="str">
        <f t="shared" si="15"/>
        <v/>
      </c>
      <c r="J54" s="280"/>
    </row>
    <row r="55" spans="1:10" s="6" customFormat="1" ht="25.05" customHeight="1" x14ac:dyDescent="0.25">
      <c r="A55" s="18" t="s">
        <v>56</v>
      </c>
      <c r="B55" s="16"/>
      <c r="C55" s="127" t="str">
        <f t="shared" si="12"/>
        <v/>
      </c>
      <c r="D55" s="16"/>
      <c r="E55" s="127" t="str">
        <f t="shared" si="13"/>
        <v/>
      </c>
      <c r="F55" s="16"/>
      <c r="G55" s="46" t="str">
        <f t="shared" si="14"/>
        <v/>
      </c>
      <c r="H55" s="16"/>
      <c r="I55" s="46" t="str">
        <f t="shared" si="15"/>
        <v/>
      </c>
      <c r="J55" s="280"/>
    </row>
    <row r="56" spans="1:10" s="6" customFormat="1" ht="25.05" customHeight="1" x14ac:dyDescent="0.25">
      <c r="A56" s="125" t="s">
        <v>57</v>
      </c>
      <c r="B56" s="126">
        <f>SUM(B51:B55)</f>
        <v>0</v>
      </c>
      <c r="C56" s="127" t="str">
        <f t="shared" si="12"/>
        <v/>
      </c>
      <c r="D56" s="126">
        <f>SUM(D51:D55)</f>
        <v>0</v>
      </c>
      <c r="E56" s="127" t="str">
        <f t="shared" si="13"/>
        <v/>
      </c>
      <c r="F56" s="126">
        <f>SUM(F51:F55)</f>
        <v>0</v>
      </c>
      <c r="G56" s="46" t="str">
        <f t="shared" si="14"/>
        <v/>
      </c>
      <c r="H56" s="126">
        <f>SUM(H51:H55)</f>
        <v>0</v>
      </c>
      <c r="I56" s="46" t="str">
        <f t="shared" si="15"/>
        <v/>
      </c>
      <c r="J56" s="280"/>
    </row>
    <row r="57" spans="1:10" s="6" customFormat="1" ht="25.05" customHeight="1" thickBot="1" x14ac:dyDescent="0.3">
      <c r="A57" s="105" t="s">
        <v>58</v>
      </c>
      <c r="B57" s="56">
        <f>B44+B56</f>
        <v>0</v>
      </c>
      <c r="C57" s="199" t="str">
        <f t="shared" si="12"/>
        <v/>
      </c>
      <c r="D57" s="56">
        <f>D44+D56</f>
        <v>0</v>
      </c>
      <c r="E57" s="199" t="str">
        <f t="shared" si="13"/>
        <v/>
      </c>
      <c r="F57" s="56">
        <f>F44+F56</f>
        <v>0</v>
      </c>
      <c r="G57" s="199" t="str">
        <f t="shared" si="14"/>
        <v/>
      </c>
      <c r="H57" s="56">
        <f>H44+H56</f>
        <v>0</v>
      </c>
      <c r="I57" s="199" t="str">
        <f t="shared" si="15"/>
        <v/>
      </c>
      <c r="J57" s="280"/>
    </row>
    <row r="58" spans="1:10" s="6" customFormat="1" ht="36.6" customHeight="1" thickTop="1" x14ac:dyDescent="0.25">
      <c r="A58" s="130" t="s">
        <v>59</v>
      </c>
      <c r="B58" s="270">
        <f>B25+B49-B57</f>
        <v>0</v>
      </c>
      <c r="C58" s="127" t="str">
        <f t="shared" si="12"/>
        <v/>
      </c>
      <c r="D58" s="270">
        <f>D25+D49-D57</f>
        <v>0</v>
      </c>
      <c r="E58" s="127" t="str">
        <f t="shared" si="13"/>
        <v/>
      </c>
      <c r="F58" s="270">
        <f>F25+F49-F57</f>
        <v>0</v>
      </c>
      <c r="G58" s="127" t="str">
        <f t="shared" si="14"/>
        <v/>
      </c>
      <c r="H58" s="270">
        <f>H25+H49-H57</f>
        <v>0</v>
      </c>
      <c r="I58" s="127" t="str">
        <f t="shared" si="15"/>
        <v/>
      </c>
      <c r="J58" s="290"/>
    </row>
    <row r="59" spans="1:10" s="6" customFormat="1" ht="36.6" customHeight="1" x14ac:dyDescent="0.25">
      <c r="A59" s="133" t="s">
        <v>60</v>
      </c>
      <c r="B59" s="16">
        <f>'År 2017'!B60</f>
        <v>0</v>
      </c>
      <c r="C59" s="127" t="str">
        <f t="shared" si="12"/>
        <v/>
      </c>
      <c r="D59" s="16">
        <f>'År 2017'!D60</f>
        <v>0</v>
      </c>
      <c r="E59" s="127" t="str">
        <f t="shared" si="13"/>
        <v/>
      </c>
      <c r="F59" s="16">
        <f>'År 2017'!F60</f>
        <v>0</v>
      </c>
      <c r="G59" s="46" t="str">
        <f t="shared" si="14"/>
        <v/>
      </c>
      <c r="H59" s="16">
        <f>'År 2017'!H60</f>
        <v>0</v>
      </c>
      <c r="I59" s="46" t="str">
        <f t="shared" si="15"/>
        <v/>
      </c>
      <c r="J59" s="280"/>
    </row>
    <row r="60" spans="1:10" s="7" customFormat="1" ht="36.6" customHeight="1" x14ac:dyDescent="0.25">
      <c r="A60" s="133" t="s">
        <v>61</v>
      </c>
      <c r="B60" s="158">
        <f>B58+B59</f>
        <v>0</v>
      </c>
      <c r="C60" s="127" t="str">
        <f t="shared" si="12"/>
        <v/>
      </c>
      <c r="D60" s="159">
        <f>D58+D59</f>
        <v>0</v>
      </c>
      <c r="E60" s="127" t="str">
        <f t="shared" si="13"/>
        <v/>
      </c>
      <c r="F60" s="159">
        <f>F58+F59</f>
        <v>0</v>
      </c>
      <c r="G60" s="46" t="str">
        <f t="shared" si="14"/>
        <v/>
      </c>
      <c r="H60" s="159">
        <f>H58+H59</f>
        <v>0</v>
      </c>
      <c r="I60" s="46" t="str">
        <f t="shared" si="15"/>
        <v/>
      </c>
      <c r="J60" s="280"/>
    </row>
    <row r="61" spans="1:10" s="57" customFormat="1" ht="48" customHeight="1" thickBot="1" x14ac:dyDescent="0.35">
      <c r="A61" s="188" t="s">
        <v>62</v>
      </c>
      <c r="B61" s="190"/>
      <c r="C61" s="190"/>
      <c r="D61" s="190"/>
      <c r="E61" s="190"/>
      <c r="F61" s="190"/>
      <c r="G61" s="190"/>
      <c r="H61" s="190"/>
      <c r="I61" s="190"/>
      <c r="J61" s="280"/>
    </row>
    <row r="62" spans="1:10" s="6" customFormat="1" ht="25.05" customHeight="1" thickTop="1" x14ac:dyDescent="0.25">
      <c r="A62" s="108" t="s">
        <v>63</v>
      </c>
      <c r="B62" s="14"/>
      <c r="C62" s="14"/>
      <c r="D62" s="14"/>
      <c r="E62" s="14"/>
      <c r="F62" s="14"/>
      <c r="G62" s="14"/>
      <c r="H62" s="14"/>
      <c r="I62" s="14"/>
      <c r="J62" s="280"/>
    </row>
    <row r="63" spans="1:10" s="6" customFormat="1" ht="25.05" customHeight="1" x14ac:dyDescent="0.25">
      <c r="A63" s="18" t="s">
        <v>64</v>
      </c>
      <c r="B63" s="22"/>
      <c r="C63" s="46" t="str">
        <f>IF(B63="","",IF(B63=0,"",(B63/B$6/$A$11)))</f>
        <v/>
      </c>
      <c r="D63" s="22"/>
      <c r="E63" s="46" t="str">
        <f>IF(D63="","",IF(D63=0,"",(D63/D$6/$A$11)))</f>
        <v/>
      </c>
      <c r="F63" s="22"/>
      <c r="G63" s="46" t="str">
        <f>IF(F63="","",IF(F63=0,"",(F63/F$6/$A$11)))</f>
        <v/>
      </c>
      <c r="H63" s="22"/>
      <c r="I63" s="46" t="str">
        <f>IF(H63="","",IF(H63=0,"",(H63/H$6/$A$11)))</f>
        <v/>
      </c>
      <c r="J63" s="280"/>
    </row>
    <row r="64" spans="1:10" s="6" customFormat="1" ht="25.05" customHeight="1" x14ac:dyDescent="0.25">
      <c r="A64" s="18" t="s">
        <v>23</v>
      </c>
      <c r="B64" s="16"/>
      <c r="C64" s="127" t="str">
        <f>IF(B64="","",IF(B64=0,"",(B64/B$6/$A$11)))</f>
        <v/>
      </c>
      <c r="D64" s="16"/>
      <c r="E64" s="127" t="str">
        <f>IF(D64="","",IF(D64=0,"",(D64/D$6/$A$11)))</f>
        <v/>
      </c>
      <c r="F64" s="16"/>
      <c r="G64" s="127" t="str">
        <f>IF(F64="","",IF(F64=0,"",(F64/F$6/$A$11)))</f>
        <v/>
      </c>
      <c r="H64" s="16"/>
      <c r="I64" s="46" t="str">
        <f>IF(H64="","",IF(H64=0,"",(H64/H$6/$A$11)))</f>
        <v/>
      </c>
      <c r="J64" s="280"/>
    </row>
    <row r="65" spans="1:10" s="4" customFormat="1" ht="25.05" customHeight="1" x14ac:dyDescent="0.25">
      <c r="A65" s="18" t="s">
        <v>65</v>
      </c>
      <c r="B65" s="16"/>
      <c r="C65" s="127" t="str">
        <f>IF(B65="","",IF(B65=0,"",(B65/B$6/$A$11)))</f>
        <v/>
      </c>
      <c r="D65" s="16"/>
      <c r="E65" s="127" t="str">
        <f>IF(D65="","",IF(D65=0,"",(D65/D$6/$A$11)))</f>
        <v/>
      </c>
      <c r="F65" s="16"/>
      <c r="G65" s="46" t="str">
        <f>IF(F65="","",IF(F65=0,"",(F65/F$6/$A$11)))</f>
        <v/>
      </c>
      <c r="H65" s="16"/>
      <c r="I65" s="46" t="str">
        <f>IF(H65="","",IF(H65=0,"",(H65/H$6/$A$11)))</f>
        <v/>
      </c>
      <c r="J65" s="280"/>
    </row>
    <row r="66" spans="1:10" s="6" customFormat="1" ht="25.05" customHeight="1" x14ac:dyDescent="0.25">
      <c r="A66" s="106" t="s">
        <v>66</v>
      </c>
      <c r="B66" s="16"/>
      <c r="C66" s="127" t="str">
        <f>IF(B66="","",IF(B66=0,"",(B66/B$6/$A$11)))</f>
        <v/>
      </c>
      <c r="D66" s="16"/>
      <c r="E66" s="127" t="str">
        <f>IF(D66="","",IF(D66=0,"",(D66/D$6/$A$11)))</f>
        <v/>
      </c>
      <c r="F66" s="16"/>
      <c r="G66" s="46" t="str">
        <f>IF(F66="","",IF(F66=0,"",(F66/F$6/$A$11)))</f>
        <v/>
      </c>
      <c r="H66" s="16"/>
      <c r="I66" s="46" t="str">
        <f>IF(H66="","",IF(H66=0,"",(H66/H$6/$A$11)))</f>
        <v/>
      </c>
      <c r="J66" s="280"/>
    </row>
    <row r="67" spans="1:10" s="6" customFormat="1" ht="36" customHeight="1" x14ac:dyDescent="0.25">
      <c r="A67" s="103" t="s">
        <v>28</v>
      </c>
      <c r="B67" s="55">
        <f>SUM(B63:B66)</f>
        <v>0</v>
      </c>
      <c r="C67" s="127" t="str">
        <f>IF(B67="","",IF(B67=0,"",(B67/B$6/$A$11)))</f>
        <v/>
      </c>
      <c r="D67" s="55">
        <f>SUM(D63:D66)</f>
        <v>0</v>
      </c>
      <c r="E67" s="127" t="str">
        <f>IF(D67="","",IF(D67=0,"",(D67/D$6/$A$11)))</f>
        <v/>
      </c>
      <c r="F67" s="55">
        <f>SUM(F63:F66)</f>
        <v>0</v>
      </c>
      <c r="G67" s="46" t="str">
        <f>IF(F67="","",IF(F67=0,"",(F67/F$6/$A$11)))</f>
        <v/>
      </c>
      <c r="H67" s="55">
        <f>SUM(H63:H66)</f>
        <v>0</v>
      </c>
      <c r="I67" s="46" t="str">
        <f>IF(H67="","",IF(H67=0,"",(H67/H$6/$A$11)))</f>
        <v/>
      </c>
      <c r="J67" s="280"/>
    </row>
    <row r="68" spans="1:10" s="6" customFormat="1" ht="34.200000000000003" customHeight="1" x14ac:dyDescent="0.25">
      <c r="A68" s="108" t="s">
        <v>67</v>
      </c>
      <c r="B68" s="14"/>
      <c r="C68" s="14"/>
      <c r="D68" s="14"/>
      <c r="E68" s="14"/>
      <c r="F68" s="14"/>
      <c r="G68" s="14"/>
      <c r="H68" s="14"/>
      <c r="I68" s="14"/>
      <c r="J68" s="280"/>
    </row>
    <row r="69" spans="1:10" s="6" customFormat="1" ht="25.05" customHeight="1" x14ac:dyDescent="0.25">
      <c r="A69" s="18" t="s">
        <v>30</v>
      </c>
      <c r="B69" s="22"/>
      <c r="C69" s="46" t="str">
        <f t="shared" ref="C69" si="16">IF(B69="","",IF(B69=0,"",(B69/B$6/$A$11)))</f>
        <v/>
      </c>
      <c r="D69" s="22"/>
      <c r="E69" s="46" t="str">
        <f t="shared" ref="E69" si="17">IF(D69="","",IF(D69=0,"",(D69/D$6/$A$11)))</f>
        <v/>
      </c>
      <c r="F69" s="22"/>
      <c r="G69" s="46" t="str">
        <f t="shared" ref="G69" si="18">IF(F69="","",IF(F69=0,"",(F69/F$6/$A$11)))</f>
        <v/>
      </c>
      <c r="H69" s="22"/>
      <c r="I69" s="46" t="str">
        <f t="shared" ref="I69" si="19">IF(H69="","",IF(H69=0,"",(H69/H$6/$A$11)))</f>
        <v/>
      </c>
      <c r="J69" s="280"/>
    </row>
    <row r="70" spans="1:10" s="6" customFormat="1" ht="25.05" customHeight="1" x14ac:dyDescent="0.25">
      <c r="A70" s="18" t="s">
        <v>31</v>
      </c>
      <c r="B70" s="16"/>
      <c r="C70" s="127" t="str">
        <f t="shared" ref="C69:C87" si="20">IF(B70="","",IF(B70=0,"",(B70/B$6/$A$11)))</f>
        <v/>
      </c>
      <c r="D70" s="16"/>
      <c r="E70" s="127" t="str">
        <f t="shared" ref="E69:E87" si="21">IF(D70="","",IF(D70=0,"",(D70/D$6/$A$11)))</f>
        <v/>
      </c>
      <c r="F70" s="16"/>
      <c r="G70" s="46" t="str">
        <f t="shared" ref="G69:G87" si="22">IF(F70="","",IF(F70=0,"",(F70/F$6/$A$11)))</f>
        <v/>
      </c>
      <c r="H70" s="16"/>
      <c r="I70" s="46" t="str">
        <f t="shared" ref="I69:I87" si="23">IF(H70="","",IF(H70=0,"",(H70/H$6/$A$11)))</f>
        <v/>
      </c>
      <c r="J70" s="280"/>
    </row>
    <row r="71" spans="1:10" ht="25.05" customHeight="1" x14ac:dyDescent="0.25">
      <c r="A71" s="18" t="s">
        <v>32</v>
      </c>
      <c r="B71" s="16"/>
      <c r="C71" s="127" t="str">
        <f t="shared" si="20"/>
        <v/>
      </c>
      <c r="D71" s="16"/>
      <c r="E71" s="127" t="str">
        <f t="shared" si="21"/>
        <v/>
      </c>
      <c r="F71" s="16"/>
      <c r="G71" s="46" t="str">
        <f t="shared" si="22"/>
        <v/>
      </c>
      <c r="H71" s="16"/>
      <c r="I71" s="46" t="str">
        <f t="shared" si="23"/>
        <v/>
      </c>
    </row>
    <row r="72" spans="1:10" s="6" customFormat="1" ht="25.05" customHeight="1" x14ac:dyDescent="0.25">
      <c r="A72" s="18" t="s">
        <v>33</v>
      </c>
      <c r="B72" s="16"/>
      <c r="C72" s="127" t="str">
        <f t="shared" si="20"/>
        <v/>
      </c>
      <c r="D72" s="16"/>
      <c r="E72" s="127" t="str">
        <f t="shared" si="21"/>
        <v/>
      </c>
      <c r="F72" s="16"/>
      <c r="G72" s="46" t="str">
        <f t="shared" si="22"/>
        <v/>
      </c>
      <c r="H72" s="16"/>
      <c r="I72" s="46" t="str">
        <f t="shared" si="23"/>
        <v/>
      </c>
      <c r="J72" s="280"/>
    </row>
    <row r="73" spans="1:10" s="6" customFormat="1" ht="25.05" customHeight="1" x14ac:dyDescent="0.25">
      <c r="A73" s="18" t="s">
        <v>34</v>
      </c>
      <c r="B73" s="16"/>
      <c r="C73" s="127" t="str">
        <f t="shared" si="20"/>
        <v/>
      </c>
      <c r="D73" s="16"/>
      <c r="E73" s="127" t="str">
        <f t="shared" si="21"/>
        <v/>
      </c>
      <c r="F73" s="16"/>
      <c r="G73" s="46" t="str">
        <f t="shared" si="22"/>
        <v/>
      </c>
      <c r="H73" s="16"/>
      <c r="I73" s="46" t="str">
        <f t="shared" si="23"/>
        <v/>
      </c>
      <c r="J73" s="280"/>
    </row>
    <row r="74" spans="1:10" s="6" customFormat="1" ht="25.05" customHeight="1" x14ac:dyDescent="0.25">
      <c r="A74" s="18" t="s">
        <v>35</v>
      </c>
      <c r="B74" s="16"/>
      <c r="C74" s="127" t="str">
        <f t="shared" si="20"/>
        <v/>
      </c>
      <c r="D74" s="16"/>
      <c r="E74" s="127" t="str">
        <f t="shared" si="21"/>
        <v/>
      </c>
      <c r="F74" s="16"/>
      <c r="G74" s="46" t="str">
        <f t="shared" si="22"/>
        <v/>
      </c>
      <c r="H74" s="16"/>
      <c r="I74" s="46" t="str">
        <f t="shared" si="23"/>
        <v/>
      </c>
      <c r="J74" s="280"/>
    </row>
    <row r="75" spans="1:10" s="6" customFormat="1" ht="25.05" customHeight="1" x14ac:dyDescent="0.25">
      <c r="A75" s="18" t="s">
        <v>36</v>
      </c>
      <c r="B75" s="16"/>
      <c r="C75" s="127" t="str">
        <f t="shared" si="20"/>
        <v/>
      </c>
      <c r="D75" s="16"/>
      <c r="E75" s="127" t="str">
        <f t="shared" si="21"/>
        <v/>
      </c>
      <c r="F75" s="16"/>
      <c r="G75" s="46" t="str">
        <f t="shared" si="22"/>
        <v/>
      </c>
      <c r="H75" s="16"/>
      <c r="I75" s="46" t="str">
        <f t="shared" si="23"/>
        <v/>
      </c>
      <c r="J75" s="280"/>
    </row>
    <row r="76" spans="1:10" s="6" customFormat="1" ht="25.05" customHeight="1" x14ac:dyDescent="0.25">
      <c r="A76" s="18" t="s">
        <v>37</v>
      </c>
      <c r="B76" s="16"/>
      <c r="C76" s="127" t="str">
        <f t="shared" si="20"/>
        <v/>
      </c>
      <c r="D76" s="16"/>
      <c r="E76" s="127" t="str">
        <f t="shared" si="21"/>
        <v/>
      </c>
      <c r="F76" s="16"/>
      <c r="G76" s="46" t="str">
        <f t="shared" si="22"/>
        <v/>
      </c>
      <c r="H76" s="16"/>
      <c r="I76" s="46" t="str">
        <f t="shared" si="23"/>
        <v/>
      </c>
      <c r="J76" s="280"/>
    </row>
    <row r="77" spans="1:10" s="6" customFormat="1" ht="25.05" customHeight="1" x14ac:dyDescent="0.25">
      <c r="A77" s="18" t="s">
        <v>38</v>
      </c>
      <c r="B77" s="16"/>
      <c r="C77" s="127" t="str">
        <f t="shared" si="20"/>
        <v/>
      </c>
      <c r="D77" s="16"/>
      <c r="E77" s="127" t="str">
        <f t="shared" si="21"/>
        <v/>
      </c>
      <c r="F77" s="16"/>
      <c r="G77" s="46" t="str">
        <f t="shared" si="22"/>
        <v/>
      </c>
      <c r="H77" s="16"/>
      <c r="I77" s="46" t="str">
        <f t="shared" si="23"/>
        <v/>
      </c>
      <c r="J77" s="280"/>
    </row>
    <row r="78" spans="1:10" s="6" customFormat="1" ht="25.05" customHeight="1" x14ac:dyDescent="0.25">
      <c r="A78" s="18" t="s">
        <v>39</v>
      </c>
      <c r="B78" s="16"/>
      <c r="C78" s="127" t="str">
        <f t="shared" si="20"/>
        <v/>
      </c>
      <c r="D78" s="16"/>
      <c r="E78" s="127" t="str">
        <f t="shared" si="21"/>
        <v/>
      </c>
      <c r="F78" s="16"/>
      <c r="G78" s="46" t="str">
        <f t="shared" si="22"/>
        <v/>
      </c>
      <c r="H78" s="16"/>
      <c r="I78" s="46" t="str">
        <f t="shared" si="23"/>
        <v/>
      </c>
      <c r="J78" s="290"/>
    </row>
    <row r="79" spans="1:10" s="6" customFormat="1" ht="25.05" customHeight="1" x14ac:dyDescent="0.25">
      <c r="A79" s="18" t="s">
        <v>40</v>
      </c>
      <c r="B79" s="16"/>
      <c r="C79" s="127" t="str">
        <f t="shared" si="20"/>
        <v/>
      </c>
      <c r="D79" s="16"/>
      <c r="E79" s="127" t="str">
        <f t="shared" si="21"/>
        <v/>
      </c>
      <c r="F79" s="16"/>
      <c r="G79" s="46" t="str">
        <f t="shared" si="22"/>
        <v/>
      </c>
      <c r="H79" s="16"/>
      <c r="I79" s="46" t="str">
        <f t="shared" si="23"/>
        <v/>
      </c>
      <c r="J79" s="280"/>
    </row>
    <row r="80" spans="1:10" s="6" customFormat="1" ht="25.05" customHeight="1" x14ac:dyDescent="0.25">
      <c r="A80" s="18" t="s">
        <v>23</v>
      </c>
      <c r="B80" s="16"/>
      <c r="C80" s="127" t="str">
        <f t="shared" si="20"/>
        <v/>
      </c>
      <c r="D80" s="16"/>
      <c r="E80" s="127" t="str">
        <f t="shared" si="21"/>
        <v/>
      </c>
      <c r="F80" s="16"/>
      <c r="G80" s="46" t="str">
        <f t="shared" si="22"/>
        <v/>
      </c>
      <c r="H80" s="16"/>
      <c r="I80" s="46" t="str">
        <f t="shared" si="23"/>
        <v/>
      </c>
      <c r="J80" s="280"/>
    </row>
    <row r="81" spans="1:10" s="7" customFormat="1" ht="25.05" customHeight="1" x14ac:dyDescent="0.25">
      <c r="A81" s="18" t="s">
        <v>41</v>
      </c>
      <c r="B81" s="16"/>
      <c r="C81" s="127" t="str">
        <f t="shared" si="20"/>
        <v/>
      </c>
      <c r="D81" s="16"/>
      <c r="E81" s="127" t="str">
        <f t="shared" si="21"/>
        <v/>
      </c>
      <c r="F81" s="16"/>
      <c r="G81" s="46" t="str">
        <f t="shared" si="22"/>
        <v/>
      </c>
      <c r="H81" s="16"/>
      <c r="I81" s="46" t="str">
        <f t="shared" si="23"/>
        <v/>
      </c>
      <c r="J81" s="280"/>
    </row>
    <row r="82" spans="1:10" s="6" customFormat="1" ht="25.05" customHeight="1" x14ac:dyDescent="0.25">
      <c r="A82" s="18" t="s">
        <v>42</v>
      </c>
      <c r="B82" s="22"/>
      <c r="C82" s="127" t="str">
        <f t="shared" si="20"/>
        <v/>
      </c>
      <c r="D82" s="22"/>
      <c r="E82" s="127" t="str">
        <f t="shared" si="21"/>
        <v/>
      </c>
      <c r="F82" s="22"/>
      <c r="G82" s="46" t="str">
        <f t="shared" si="22"/>
        <v/>
      </c>
      <c r="H82" s="22"/>
      <c r="I82" s="46" t="str">
        <f t="shared" si="23"/>
        <v/>
      </c>
      <c r="J82" s="280"/>
    </row>
    <row r="83" spans="1:10" s="6" customFormat="1" ht="25.05" customHeight="1" x14ac:dyDescent="0.25">
      <c r="A83" s="18" t="s">
        <v>43</v>
      </c>
      <c r="B83" s="22"/>
      <c r="C83" s="127" t="str">
        <f t="shared" si="20"/>
        <v/>
      </c>
      <c r="D83" s="22"/>
      <c r="E83" s="127" t="str">
        <f t="shared" si="21"/>
        <v/>
      </c>
      <c r="F83" s="22"/>
      <c r="G83" s="46" t="str">
        <f t="shared" si="22"/>
        <v/>
      </c>
      <c r="H83" s="22"/>
      <c r="I83" s="46" t="str">
        <f t="shared" si="23"/>
        <v/>
      </c>
      <c r="J83" s="280"/>
    </row>
    <row r="84" spans="1:10" s="6" customFormat="1" ht="25.05" customHeight="1" x14ac:dyDescent="0.25">
      <c r="A84" s="18" t="s">
        <v>68</v>
      </c>
      <c r="B84" s="16"/>
      <c r="C84" s="127" t="str">
        <f t="shared" si="20"/>
        <v/>
      </c>
      <c r="D84" s="16"/>
      <c r="E84" s="127" t="str">
        <f t="shared" si="21"/>
        <v/>
      </c>
      <c r="F84" s="16"/>
      <c r="G84" s="46" t="str">
        <f t="shared" si="22"/>
        <v/>
      </c>
      <c r="H84" s="16"/>
      <c r="I84" s="46" t="str">
        <f t="shared" si="23"/>
        <v/>
      </c>
      <c r="J84" s="280"/>
    </row>
    <row r="85" spans="1:10" s="9" customFormat="1" ht="25.05" customHeight="1" x14ac:dyDescent="0.25">
      <c r="A85" s="18" t="s">
        <v>45</v>
      </c>
      <c r="B85" s="16"/>
      <c r="C85" s="127" t="str">
        <f t="shared" si="20"/>
        <v/>
      </c>
      <c r="D85" s="16"/>
      <c r="E85" s="127" t="str">
        <f t="shared" si="21"/>
        <v/>
      </c>
      <c r="F85" s="16"/>
      <c r="G85" s="46" t="str">
        <f t="shared" si="22"/>
        <v/>
      </c>
      <c r="H85" s="16"/>
      <c r="I85" s="46" t="str">
        <f t="shared" si="23"/>
        <v/>
      </c>
      <c r="J85" s="280"/>
    </row>
    <row r="86" spans="1:10" s="6" customFormat="1" ht="25.05" customHeight="1" x14ac:dyDescent="0.25">
      <c r="A86" s="107" t="s">
        <v>69</v>
      </c>
      <c r="B86" s="22"/>
      <c r="C86" s="127" t="str">
        <f t="shared" si="20"/>
        <v/>
      </c>
      <c r="D86" s="22"/>
      <c r="E86" s="127" t="str">
        <f t="shared" si="21"/>
        <v/>
      </c>
      <c r="F86" s="16"/>
      <c r="G86" s="46" t="str">
        <f t="shared" si="22"/>
        <v/>
      </c>
      <c r="H86" s="16"/>
      <c r="I86" s="46" t="str">
        <f t="shared" si="23"/>
        <v/>
      </c>
      <c r="J86" s="280"/>
    </row>
    <row r="87" spans="1:10" s="6" customFormat="1" ht="25.05" customHeight="1" x14ac:dyDescent="0.25">
      <c r="A87" s="103" t="s">
        <v>46</v>
      </c>
      <c r="B87" s="55">
        <f>SUM(B69:B86)</f>
        <v>0</v>
      </c>
      <c r="C87" s="127" t="str">
        <f t="shared" si="20"/>
        <v/>
      </c>
      <c r="D87" s="55">
        <f>SUM(D69:D86)</f>
        <v>0</v>
      </c>
      <c r="E87" s="127" t="str">
        <f t="shared" si="21"/>
        <v/>
      </c>
      <c r="F87" s="55">
        <f>SUM(F69:F86)</f>
        <v>0</v>
      </c>
      <c r="G87" s="46" t="str">
        <f t="shared" si="22"/>
        <v/>
      </c>
      <c r="H87" s="55">
        <f>SUM(H69:H86)</f>
        <v>0</v>
      </c>
      <c r="I87" s="46" t="str">
        <f t="shared" si="23"/>
        <v/>
      </c>
      <c r="J87" s="280"/>
    </row>
    <row r="88" spans="1:10" s="6" customFormat="1" ht="38.4" customHeight="1" x14ac:dyDescent="0.25">
      <c r="A88" s="108" t="s">
        <v>70</v>
      </c>
      <c r="B88" s="14"/>
      <c r="C88" s="14"/>
      <c r="D88" s="14"/>
      <c r="E88" s="14"/>
      <c r="F88" s="14"/>
      <c r="G88" s="14"/>
      <c r="H88" s="14"/>
      <c r="I88" s="14"/>
      <c r="J88" s="280"/>
    </row>
    <row r="89" spans="1:10" s="6" customFormat="1" ht="25.05" customHeight="1" x14ac:dyDescent="0.25">
      <c r="A89" s="18" t="s">
        <v>48</v>
      </c>
      <c r="B89" s="16"/>
      <c r="C89" s="46" t="str">
        <f>IF(B89="","",IF(B89=0,"",(B89/B$6/$A$11)))</f>
        <v/>
      </c>
      <c r="D89" s="196"/>
      <c r="E89" s="46" t="str">
        <f>IF(D89="","",IF(D89=0,"",(D89/D$6/$A$11)))</f>
        <v/>
      </c>
      <c r="F89" s="196"/>
      <c r="G89" s="46" t="str">
        <f>IF(F89="","",IF(F89=0,"",(F89/F$6/$A$11)))</f>
        <v/>
      </c>
      <c r="H89" s="16"/>
      <c r="I89" s="46" t="str">
        <f>IF(H89="","",IF(H89=0,"",(H89/H$6/$A$11)))</f>
        <v/>
      </c>
      <c r="J89" s="280"/>
    </row>
    <row r="90" spans="1:10" s="6" customFormat="1" ht="25.05" customHeight="1" x14ac:dyDescent="0.25">
      <c r="A90" s="18" t="s">
        <v>49</v>
      </c>
      <c r="B90" s="16"/>
      <c r="C90" s="127" t="str">
        <f>IF(B90="","",IF(B90=0,"",(B90/B$6/$A$11)))</f>
        <v/>
      </c>
      <c r="D90" s="16"/>
      <c r="E90" s="127" t="str">
        <f>IF(D90="","",IF(D90=0,"",(D90/D$6/$A$11)))</f>
        <v/>
      </c>
      <c r="F90" s="16"/>
      <c r="G90" s="46" t="str">
        <f>IF(F90="","",IF(F90=0,"",(F90/F$6/$A$11)))</f>
        <v/>
      </c>
      <c r="H90" s="16"/>
      <c r="I90" s="46" t="str">
        <f>IF(H90="","",IF(H90=0,"",(H90/H$6/$A$11)))</f>
        <v/>
      </c>
      <c r="J90" s="280"/>
    </row>
    <row r="91" spans="1:10" ht="25.05" customHeight="1" x14ac:dyDescent="0.25">
      <c r="A91" s="106" t="s">
        <v>50</v>
      </c>
      <c r="B91" s="16"/>
      <c r="C91" s="127" t="str">
        <f>IF(B91="","",IF(B91=0,"",(B91/B$6/$A$11)))</f>
        <v/>
      </c>
      <c r="D91" s="16"/>
      <c r="E91" s="127" t="str">
        <f>IF(D91="","",IF(D91=0,"",(D91/D$6/$A$11)))</f>
        <v/>
      </c>
      <c r="F91" s="16"/>
      <c r="G91" s="46" t="str">
        <f>IF(F91="","",IF(F91=0,"",(F91/F$6/$A$11)))</f>
        <v/>
      </c>
      <c r="H91" s="16"/>
      <c r="I91" s="46" t="str">
        <f>IF(H91="","",IF(H91=0,"",(H91/H$6/$A$11)))</f>
        <v/>
      </c>
    </row>
    <row r="92" spans="1:10" s="6" customFormat="1" ht="25.05" customHeight="1" x14ac:dyDescent="0.25">
      <c r="A92" s="103" t="s">
        <v>51</v>
      </c>
      <c r="B92" s="55">
        <f>SUM(B89:B91)</f>
        <v>0</v>
      </c>
      <c r="C92" s="127" t="str">
        <f>IF(B92="","",IF(B92=0,"",(B92/B$6/$A$11)))</f>
        <v/>
      </c>
      <c r="D92" s="55">
        <f>SUM(D89:D91)</f>
        <v>0</v>
      </c>
      <c r="E92" s="127" t="str">
        <f>IF(D92="","",IF(D92=0,"",(D92/D$6/$A$11)))</f>
        <v/>
      </c>
      <c r="F92" s="55">
        <f>SUM(F89:F91)</f>
        <v>0</v>
      </c>
      <c r="G92" s="46" t="str">
        <f>IF(F92="","",IF(F92=0,"",(F92/F$6/$A$11)))</f>
        <v/>
      </c>
      <c r="H92" s="55">
        <f>SUM(H89:H91)</f>
        <v>0</v>
      </c>
      <c r="I92" s="46" t="str">
        <f>IF(H92="","",IF(H92=0,"",(H92/H$6/$A$11)))</f>
        <v/>
      </c>
      <c r="J92" s="280"/>
    </row>
    <row r="93" spans="1:10" s="6" customFormat="1" ht="35.4" customHeight="1" x14ac:dyDescent="0.25">
      <c r="A93" s="108" t="s">
        <v>71</v>
      </c>
      <c r="B93" s="14"/>
      <c r="C93" s="14"/>
      <c r="D93" s="14"/>
      <c r="E93" s="14"/>
      <c r="F93" s="14"/>
      <c r="G93" s="14"/>
      <c r="H93" s="14"/>
      <c r="I93" s="14"/>
      <c r="J93" s="280"/>
    </row>
    <row r="94" spans="1:10" s="255" customFormat="1" ht="24.6" customHeight="1" x14ac:dyDescent="0.25">
      <c r="A94" s="254" t="s">
        <v>447</v>
      </c>
      <c r="B94" s="16"/>
      <c r="C94" s="46" t="str">
        <f t="shared" ref="C94:C104" si="24">IF(B94="","",IF(B94=0,"",(B94/B$6/$A$11)))</f>
        <v/>
      </c>
      <c r="D94" s="196"/>
      <c r="E94" s="46" t="str">
        <f t="shared" ref="E94:E104" si="25">IF(D94="","",IF(D94=0,"",(D94/D$6/$A$11)))</f>
        <v/>
      </c>
      <c r="F94" s="196"/>
      <c r="G94" s="46" t="str">
        <f t="shared" ref="G94:G104" si="26">IF(F94="","",IF(F94=0,"",(F94/F$6/$A$11)))</f>
        <v/>
      </c>
      <c r="H94" s="16"/>
      <c r="I94" s="46" t="str">
        <f t="shared" ref="I94:I104" si="27">IF(H94="","",IF(H94=0,"",(H94/H$6/$A$11)))</f>
        <v/>
      </c>
      <c r="J94" s="280"/>
    </row>
    <row r="95" spans="1:10" s="255" customFormat="1" ht="24.6" customHeight="1" x14ac:dyDescent="0.25">
      <c r="A95" s="256" t="s">
        <v>53</v>
      </c>
      <c r="B95" s="16"/>
      <c r="C95" s="46" t="str">
        <f t="shared" si="24"/>
        <v/>
      </c>
      <c r="D95" s="196"/>
      <c r="E95" s="46" t="str">
        <f t="shared" si="25"/>
        <v/>
      </c>
      <c r="F95" s="196"/>
      <c r="G95" s="46" t="str">
        <f t="shared" si="26"/>
        <v/>
      </c>
      <c r="H95" s="16"/>
      <c r="I95" s="46" t="str">
        <f t="shared" si="27"/>
        <v/>
      </c>
      <c r="J95" s="280"/>
    </row>
    <row r="96" spans="1:10" s="6" customFormat="1" ht="25.05" customHeight="1" x14ac:dyDescent="0.25">
      <c r="A96" s="18" t="s">
        <v>54</v>
      </c>
      <c r="B96" s="16"/>
      <c r="C96" s="127" t="str">
        <f t="shared" si="24"/>
        <v/>
      </c>
      <c r="D96" s="16"/>
      <c r="E96" s="127" t="str">
        <f t="shared" si="25"/>
        <v/>
      </c>
      <c r="F96" s="16"/>
      <c r="G96" s="46" t="str">
        <f t="shared" si="26"/>
        <v/>
      </c>
      <c r="H96" s="16"/>
      <c r="I96" s="46" t="str">
        <f t="shared" si="27"/>
        <v/>
      </c>
      <c r="J96" s="280"/>
    </row>
    <row r="97" spans="1:10" s="6" customFormat="1" ht="25.05" customHeight="1" x14ac:dyDescent="0.25">
      <c r="A97" s="18" t="s">
        <v>55</v>
      </c>
      <c r="B97" s="16"/>
      <c r="C97" s="127" t="str">
        <f t="shared" si="24"/>
        <v/>
      </c>
      <c r="D97" s="16"/>
      <c r="E97" s="127" t="str">
        <f t="shared" si="25"/>
        <v/>
      </c>
      <c r="F97" s="16"/>
      <c r="G97" s="46" t="str">
        <f t="shared" si="26"/>
        <v/>
      </c>
      <c r="H97" s="16"/>
      <c r="I97" s="46" t="str">
        <f t="shared" si="27"/>
        <v/>
      </c>
      <c r="J97" s="280"/>
    </row>
    <row r="98" spans="1:10" s="6" customFormat="1" ht="25.05" customHeight="1" x14ac:dyDescent="0.25">
      <c r="A98" s="18" t="s">
        <v>56</v>
      </c>
      <c r="B98" s="16"/>
      <c r="C98" s="127" t="str">
        <f t="shared" si="24"/>
        <v/>
      </c>
      <c r="D98" s="16"/>
      <c r="E98" s="127" t="str">
        <f t="shared" si="25"/>
        <v/>
      </c>
      <c r="F98" s="16"/>
      <c r="G98" s="46" t="str">
        <f t="shared" si="26"/>
        <v/>
      </c>
      <c r="H98" s="16"/>
      <c r="I98" s="46" t="str">
        <f t="shared" si="27"/>
        <v/>
      </c>
      <c r="J98" s="280"/>
    </row>
    <row r="99" spans="1:10" s="6" customFormat="1" ht="25.05" customHeight="1" x14ac:dyDescent="0.25">
      <c r="A99" s="104" t="s">
        <v>69</v>
      </c>
      <c r="B99" s="22"/>
      <c r="C99" s="127" t="str">
        <f t="shared" si="24"/>
        <v/>
      </c>
      <c r="D99" s="22"/>
      <c r="E99" s="127" t="str">
        <f t="shared" si="25"/>
        <v/>
      </c>
      <c r="F99" s="16"/>
      <c r="G99" s="46" t="str">
        <f t="shared" si="26"/>
        <v/>
      </c>
      <c r="H99" s="16"/>
      <c r="I99" s="46" t="str">
        <f t="shared" si="27"/>
        <v/>
      </c>
      <c r="J99" s="280"/>
    </row>
    <row r="100" spans="1:10" s="6" customFormat="1" ht="25.05" customHeight="1" x14ac:dyDescent="0.25">
      <c r="A100" s="128" t="s">
        <v>57</v>
      </c>
      <c r="B100" s="55">
        <f>SUM(B94:B99)</f>
        <v>0</v>
      </c>
      <c r="C100" s="127" t="str">
        <f t="shared" si="24"/>
        <v/>
      </c>
      <c r="D100" s="55">
        <f>SUM(D94:D99)</f>
        <v>0</v>
      </c>
      <c r="E100" s="127" t="str">
        <f t="shared" si="25"/>
        <v/>
      </c>
      <c r="F100" s="55">
        <f>SUM(F94:F99)</f>
        <v>0</v>
      </c>
      <c r="G100" s="46" t="str">
        <f t="shared" si="26"/>
        <v/>
      </c>
      <c r="H100" s="55">
        <f>SUM(H94:H99)</f>
        <v>0</v>
      </c>
      <c r="I100" s="46" t="str">
        <f t="shared" si="27"/>
        <v/>
      </c>
      <c r="J100" s="280"/>
    </row>
    <row r="101" spans="1:10" s="6" customFormat="1" ht="34.200000000000003" customHeight="1" thickBot="1" x14ac:dyDescent="0.3">
      <c r="A101" s="105" t="s">
        <v>72</v>
      </c>
      <c r="B101" s="56">
        <f>B87+B100</f>
        <v>0</v>
      </c>
      <c r="C101" s="199" t="str">
        <f t="shared" si="24"/>
        <v/>
      </c>
      <c r="D101" s="56">
        <f>D87+D100</f>
        <v>0</v>
      </c>
      <c r="E101" s="199" t="str">
        <f t="shared" si="25"/>
        <v/>
      </c>
      <c r="F101" s="56">
        <f>F87+F100</f>
        <v>0</v>
      </c>
      <c r="G101" s="199" t="str">
        <f t="shared" si="26"/>
        <v/>
      </c>
      <c r="H101" s="56">
        <f>H87+H100</f>
        <v>0</v>
      </c>
      <c r="I101" s="199" t="str">
        <f t="shared" si="27"/>
        <v/>
      </c>
      <c r="J101" s="280"/>
    </row>
    <row r="102" spans="1:10" s="6" customFormat="1" ht="42.6" customHeight="1" thickTop="1" x14ac:dyDescent="0.25">
      <c r="A102" s="130" t="s">
        <v>73</v>
      </c>
      <c r="B102" s="270">
        <f>B67+B92-B101</f>
        <v>0</v>
      </c>
      <c r="C102" s="127" t="str">
        <f t="shared" si="24"/>
        <v/>
      </c>
      <c r="D102" s="270">
        <f>D67+D92-D101</f>
        <v>0</v>
      </c>
      <c r="E102" s="127" t="str">
        <f t="shared" si="25"/>
        <v/>
      </c>
      <c r="F102" s="270">
        <f>F67+F92-F101</f>
        <v>0</v>
      </c>
      <c r="G102" s="127" t="str">
        <f t="shared" si="26"/>
        <v/>
      </c>
      <c r="H102" s="270">
        <f>H67+H92-H101</f>
        <v>0</v>
      </c>
      <c r="I102" s="127" t="str">
        <f t="shared" si="27"/>
        <v/>
      </c>
      <c r="J102" s="280"/>
    </row>
    <row r="103" spans="1:10" s="6" customFormat="1" ht="34.200000000000003" customHeight="1" x14ac:dyDescent="0.25">
      <c r="A103" s="134" t="s">
        <v>74</v>
      </c>
      <c r="B103" s="16">
        <f>'År 2017'!B104</f>
        <v>0</v>
      </c>
      <c r="C103" s="127" t="str">
        <f t="shared" si="24"/>
        <v/>
      </c>
      <c r="D103" s="16">
        <f>'År 2017'!D104</f>
        <v>0</v>
      </c>
      <c r="E103" s="127" t="str">
        <f t="shared" si="25"/>
        <v/>
      </c>
      <c r="F103" s="16">
        <f>'År 2017'!F104</f>
        <v>0</v>
      </c>
      <c r="G103" s="46" t="str">
        <f t="shared" si="26"/>
        <v/>
      </c>
      <c r="H103" s="16">
        <f>'År 2017'!H104</f>
        <v>0</v>
      </c>
      <c r="I103" s="46" t="str">
        <f t="shared" si="27"/>
        <v/>
      </c>
      <c r="J103" s="280"/>
    </row>
    <row r="104" spans="1:10" s="9" customFormat="1" ht="34.200000000000003" customHeight="1" x14ac:dyDescent="0.25">
      <c r="A104" s="134" t="s">
        <v>75</v>
      </c>
      <c r="B104" s="159">
        <f>B102+B103</f>
        <v>0</v>
      </c>
      <c r="C104" s="127" t="str">
        <f t="shared" si="24"/>
        <v/>
      </c>
      <c r="D104" s="159">
        <f>D102+D103</f>
        <v>0</v>
      </c>
      <c r="E104" s="127" t="str">
        <f t="shared" si="25"/>
        <v/>
      </c>
      <c r="F104" s="159">
        <f>F102+F103</f>
        <v>0</v>
      </c>
      <c r="G104" s="46" t="str">
        <f t="shared" si="26"/>
        <v/>
      </c>
      <c r="H104" s="159">
        <f>H102+H103</f>
        <v>0</v>
      </c>
      <c r="I104" s="46" t="str">
        <f t="shared" si="27"/>
        <v/>
      </c>
      <c r="J104" s="280"/>
    </row>
    <row r="105" spans="1:10" s="51" customFormat="1" ht="72" customHeight="1" thickBot="1" x14ac:dyDescent="0.35">
      <c r="A105" s="188" t="s">
        <v>76</v>
      </c>
      <c r="B105" s="190"/>
      <c r="C105" s="190"/>
      <c r="D105" s="190"/>
      <c r="E105" s="190"/>
      <c r="F105" s="190"/>
      <c r="G105" s="190"/>
      <c r="H105" s="190"/>
      <c r="I105" s="200"/>
      <c r="J105" s="280"/>
    </row>
    <row r="106" spans="1:10" s="10" customFormat="1" ht="25.05" customHeight="1" thickTop="1" x14ac:dyDescent="0.25">
      <c r="A106" s="108" t="s">
        <v>77</v>
      </c>
      <c r="B106" s="14"/>
      <c r="C106" s="14"/>
      <c r="D106" s="14"/>
      <c r="E106" s="14"/>
      <c r="F106" s="14"/>
      <c r="G106" s="14"/>
      <c r="H106" s="14"/>
      <c r="I106" s="14"/>
      <c r="J106" s="280"/>
    </row>
    <row r="107" spans="1:10" s="10" customFormat="1" ht="39" customHeight="1" x14ac:dyDescent="0.25">
      <c r="A107" s="18" t="s">
        <v>78</v>
      </c>
      <c r="B107" s="22"/>
      <c r="C107" s="46" t="str">
        <f>IF(B107="","",IF(B107=0,"",(B107/B$6/$A$11)))</f>
        <v/>
      </c>
      <c r="D107" s="22"/>
      <c r="E107" s="46" t="str">
        <f>IF(D107="","",IF(D107=0,"",(D107/D$6/$A$11)))</f>
        <v/>
      </c>
      <c r="F107" s="22"/>
      <c r="G107" s="46" t="str">
        <f>IF(F107="","",IF(F107=0,"",(F107/F$6/$A$11)))</f>
        <v/>
      </c>
      <c r="H107" s="22"/>
      <c r="I107" s="46" t="str">
        <f>IF(H107="","",IF(H107=0,"",(H107/H$6/$A$11)))</f>
        <v/>
      </c>
      <c r="J107" s="290"/>
    </row>
    <row r="108" spans="1:10" s="10" customFormat="1" ht="39" customHeight="1" x14ac:dyDescent="0.25">
      <c r="A108" s="18" t="s">
        <v>79</v>
      </c>
      <c r="B108" s="16"/>
      <c r="C108" s="127" t="str">
        <f>IF(B108="","",IF(B108=0,"",(B108/B$6/$A$11)))</f>
        <v/>
      </c>
      <c r="D108" s="16"/>
      <c r="E108" s="46" t="str">
        <f>IF(D108="","",IF(D108=0,"",(D108/D$6/$A$11)))</f>
        <v/>
      </c>
      <c r="F108" s="16"/>
      <c r="G108" s="46" t="str">
        <f>IF(F108="","",IF(F108=0,"",(F108/F$6/$A$11)))</f>
        <v/>
      </c>
      <c r="H108" s="16"/>
      <c r="I108" s="46" t="str">
        <f>IF(H108="","",IF(H108=0,"",(H108/H$6/$A$11)))</f>
        <v/>
      </c>
      <c r="J108" s="280"/>
    </row>
    <row r="109" spans="1:10" s="10" customFormat="1" ht="39" customHeight="1" x14ac:dyDescent="0.25">
      <c r="A109" s="102" t="s">
        <v>80</v>
      </c>
      <c r="B109" s="16"/>
      <c r="C109" s="127" t="str">
        <f>IF(B109="","",IF(B109=0,"",(B109/B$6/$A$11)))</f>
        <v/>
      </c>
      <c r="D109" s="16"/>
      <c r="E109" s="46" t="str">
        <f>IF(D109="","",IF(D109=0,"",(D109/D$6/$A$11)))</f>
        <v/>
      </c>
      <c r="F109" s="16"/>
      <c r="G109" s="46" t="str">
        <f>IF(F109="","",IF(F109=0,"",(F109/F$6/$A$11)))</f>
        <v/>
      </c>
      <c r="H109" s="16"/>
      <c r="I109" s="46" t="str">
        <f>IF(H109="","",IF(H109=0,"",(H109/H$6/$A$11)))</f>
        <v/>
      </c>
      <c r="J109" s="280"/>
    </row>
    <row r="110" spans="1:10" s="10" customFormat="1" ht="25.05" customHeight="1" x14ac:dyDescent="0.25">
      <c r="A110" s="135" t="s">
        <v>81</v>
      </c>
      <c r="B110" s="55">
        <f>SUM(B107:B109)</f>
        <v>0</v>
      </c>
      <c r="C110" s="127" t="str">
        <f>IF(B110="","",IF(B110=0,"",(B110/B$6/$A$11)))</f>
        <v/>
      </c>
      <c r="D110" s="55">
        <f>SUM(D107:D109)</f>
        <v>0</v>
      </c>
      <c r="E110" s="46" t="str">
        <f>IF(D110="","",IF(D110=0,"",(D110/D$6/$A$11)))</f>
        <v/>
      </c>
      <c r="F110" s="55">
        <f>SUM(F107:F109)</f>
        <v>0</v>
      </c>
      <c r="G110" s="46" t="str">
        <f>IF(F110="","",IF(F110=0,"",(F110/F$6/$A$11)))</f>
        <v/>
      </c>
      <c r="H110" s="55">
        <f>SUM(H107:H109)</f>
        <v>0</v>
      </c>
      <c r="I110" s="46" t="str">
        <f>IF(H110="","",IF(H110=0,"",(H110/H$6/$A$11)))</f>
        <v/>
      </c>
      <c r="J110" s="280"/>
    </row>
    <row r="111" spans="1:10" s="10" customFormat="1" ht="34.200000000000003" customHeight="1" x14ac:dyDescent="0.25">
      <c r="A111" s="108" t="s">
        <v>82</v>
      </c>
      <c r="B111" s="14"/>
      <c r="C111" s="14"/>
      <c r="D111" s="14"/>
      <c r="E111" s="14"/>
      <c r="F111" s="14"/>
      <c r="G111" s="14"/>
      <c r="H111" s="14"/>
      <c r="I111" s="14"/>
      <c r="J111" s="280"/>
    </row>
    <row r="112" spans="1:10" s="11" customFormat="1" ht="25.05" customHeight="1" x14ac:dyDescent="0.25">
      <c r="A112" s="18" t="s">
        <v>83</v>
      </c>
      <c r="B112" s="22"/>
      <c r="C112" s="46" t="str">
        <f t="shared" ref="C112:C113" si="28">IF(B112="","",IF(B112=0,"",(B112/B$6/$A$11)))</f>
        <v/>
      </c>
      <c r="D112" s="22"/>
      <c r="E112" s="46" t="str">
        <f t="shared" ref="E112:E113" si="29">IF(D112="","",IF(D112=0,"",(D112/D$6/$A$11)))</f>
        <v/>
      </c>
      <c r="F112" s="22"/>
      <c r="G112" s="46" t="str">
        <f t="shared" ref="G112:G113" si="30">IF(F112="","",IF(F112=0,"",(F112/F$6/$A$11)))</f>
        <v/>
      </c>
      <c r="H112" s="22"/>
      <c r="I112" s="46" t="str">
        <f t="shared" ref="I112:I113" si="31">IF(H112="","",IF(H112=0,"",(H112/H$6/$A$11)))</f>
        <v/>
      </c>
      <c r="J112" s="280"/>
    </row>
    <row r="113" spans="1:10" s="4" customFormat="1" ht="25.05" customHeight="1" x14ac:dyDescent="0.25">
      <c r="A113" s="18" t="s">
        <v>43</v>
      </c>
      <c r="B113" s="22"/>
      <c r="C113" s="127" t="str">
        <f t="shared" si="28"/>
        <v/>
      </c>
      <c r="D113" s="22"/>
      <c r="E113" s="127" t="str">
        <f t="shared" si="29"/>
        <v/>
      </c>
      <c r="F113" s="22"/>
      <c r="G113" s="46" t="str">
        <f t="shared" si="30"/>
        <v/>
      </c>
      <c r="H113" s="22"/>
      <c r="I113" s="46" t="str">
        <f t="shared" si="31"/>
        <v/>
      </c>
      <c r="J113" s="280"/>
    </row>
    <row r="114" spans="1:10" s="6" customFormat="1" ht="25.05" customHeight="1" x14ac:dyDescent="0.25">
      <c r="A114" s="18" t="s">
        <v>84</v>
      </c>
      <c r="B114" s="16"/>
      <c r="C114" s="127" t="str">
        <f t="shared" ref="C112:C120" si="32">IF(B114="","",IF(B114=0,"",(B114/B$6/$A$11)))</f>
        <v/>
      </c>
      <c r="D114" s="16"/>
      <c r="E114" s="46" t="str">
        <f t="shared" ref="E112:E120" si="33">IF(D114="","",IF(D114=0,"",(D114/D$6/$A$11)))</f>
        <v/>
      </c>
      <c r="F114" s="16"/>
      <c r="G114" s="46" t="str">
        <f t="shared" ref="G112:G120" si="34">IF(F114="","",IF(F114=0,"",(F114/F$6/$A$11)))</f>
        <v/>
      </c>
      <c r="H114" s="16"/>
      <c r="I114" s="46" t="str">
        <f t="shared" ref="I112:I120" si="35">IF(H114="","",IF(H114=0,"",(H114/H$6/$A$11)))</f>
        <v/>
      </c>
      <c r="J114" s="280"/>
    </row>
    <row r="115" spans="1:10" s="6" customFormat="1" ht="25.05" customHeight="1" x14ac:dyDescent="0.25">
      <c r="A115" s="18" t="s">
        <v>85</v>
      </c>
      <c r="B115" s="16"/>
      <c r="C115" s="127" t="str">
        <f t="shared" si="32"/>
        <v/>
      </c>
      <c r="D115" s="16"/>
      <c r="E115" s="46" t="str">
        <f t="shared" si="33"/>
        <v/>
      </c>
      <c r="F115" s="16"/>
      <c r="G115" s="46" t="str">
        <f t="shared" si="34"/>
        <v/>
      </c>
      <c r="H115" s="16"/>
      <c r="I115" s="46" t="str">
        <f t="shared" si="35"/>
        <v/>
      </c>
      <c r="J115" s="280"/>
    </row>
    <row r="116" spans="1:10" s="6" customFormat="1" ht="25.05" customHeight="1" x14ac:dyDescent="0.25">
      <c r="A116" s="109" t="s">
        <v>69</v>
      </c>
      <c r="B116" s="22"/>
      <c r="C116" s="127" t="str">
        <f t="shared" si="32"/>
        <v/>
      </c>
      <c r="D116" s="22"/>
      <c r="E116" s="46" t="str">
        <f t="shared" si="33"/>
        <v/>
      </c>
      <c r="F116" s="22"/>
      <c r="G116" s="46" t="str">
        <f t="shared" si="34"/>
        <v/>
      </c>
      <c r="H116" s="22"/>
      <c r="I116" s="46" t="str">
        <f t="shared" si="35"/>
        <v/>
      </c>
      <c r="J116" s="290"/>
    </row>
    <row r="117" spans="1:10" ht="25.05" customHeight="1" thickBot="1" x14ac:dyDescent="0.3">
      <c r="A117" s="110" t="s">
        <v>86</v>
      </c>
      <c r="B117" s="56">
        <f>SUM(B112:B116)</f>
        <v>0</v>
      </c>
      <c r="C117" s="127" t="str">
        <f t="shared" si="32"/>
        <v/>
      </c>
      <c r="D117" s="56">
        <f>SUM(D112:D116)</f>
        <v>0</v>
      </c>
      <c r="E117" s="46" t="str">
        <f t="shared" si="33"/>
        <v/>
      </c>
      <c r="F117" s="56">
        <f>SUM(F112:F116)</f>
        <v>0</v>
      </c>
      <c r="G117" s="46" t="str">
        <f t="shared" si="34"/>
        <v/>
      </c>
      <c r="H117" s="56">
        <f>SUM(H112:H116)</f>
        <v>0</v>
      </c>
      <c r="I117" s="46" t="str">
        <f t="shared" si="35"/>
        <v/>
      </c>
    </row>
    <row r="118" spans="1:10" s="6" customFormat="1" ht="35.4" customHeight="1" thickTop="1" x14ac:dyDescent="0.25">
      <c r="A118" s="129" t="s">
        <v>87</v>
      </c>
      <c r="B118" s="271">
        <f>B110-B117</f>
        <v>0</v>
      </c>
      <c r="C118" s="127" t="str">
        <f t="shared" si="32"/>
        <v/>
      </c>
      <c r="D118" s="271">
        <f>D110-D117</f>
        <v>0</v>
      </c>
      <c r="E118" s="46" t="str">
        <f t="shared" si="33"/>
        <v/>
      </c>
      <c r="F118" s="271">
        <f>F110-F117</f>
        <v>0</v>
      </c>
      <c r="G118" s="46" t="str">
        <f t="shared" si="34"/>
        <v/>
      </c>
      <c r="H118" s="271">
        <f>H110-H117</f>
        <v>0</v>
      </c>
      <c r="I118" s="46" t="str">
        <f t="shared" si="35"/>
        <v/>
      </c>
      <c r="J118" s="280"/>
    </row>
    <row r="119" spans="1:10" s="6" customFormat="1" ht="35.4" customHeight="1" x14ac:dyDescent="0.25">
      <c r="A119" s="133" t="s">
        <v>88</v>
      </c>
      <c r="B119" s="16">
        <f>'År 2017'!B120</f>
        <v>0</v>
      </c>
      <c r="C119" s="127" t="str">
        <f t="shared" si="32"/>
        <v/>
      </c>
      <c r="D119" s="16">
        <f>'År 2017'!D120</f>
        <v>0</v>
      </c>
      <c r="E119" s="46" t="str">
        <f t="shared" si="33"/>
        <v/>
      </c>
      <c r="F119" s="16">
        <f>'År 2017'!F120</f>
        <v>0</v>
      </c>
      <c r="G119" s="46" t="str">
        <f t="shared" si="34"/>
        <v/>
      </c>
      <c r="H119" s="16">
        <f>'År 2017'!H120</f>
        <v>0</v>
      </c>
      <c r="I119" s="46" t="str">
        <f t="shared" si="35"/>
        <v/>
      </c>
      <c r="J119" s="280"/>
    </row>
    <row r="120" spans="1:10" s="6" customFormat="1" ht="35.4" customHeight="1" x14ac:dyDescent="0.25">
      <c r="A120" s="133" t="s">
        <v>89</v>
      </c>
      <c r="B120" s="158">
        <f>B118+B119</f>
        <v>0</v>
      </c>
      <c r="C120" s="127" t="str">
        <f t="shared" si="32"/>
        <v/>
      </c>
      <c r="D120" s="159">
        <f>D118+D119</f>
        <v>0</v>
      </c>
      <c r="E120" s="46" t="str">
        <f t="shared" si="33"/>
        <v/>
      </c>
      <c r="F120" s="159">
        <f>F118+F119</f>
        <v>0</v>
      </c>
      <c r="G120" s="46" t="str">
        <f t="shared" si="34"/>
        <v/>
      </c>
      <c r="H120" s="159">
        <f>H118+H119</f>
        <v>0</v>
      </c>
      <c r="I120" s="46" t="str">
        <f t="shared" si="35"/>
        <v/>
      </c>
      <c r="J120" s="280"/>
    </row>
    <row r="121" spans="1:10" s="57" customFormat="1" ht="61.2" customHeight="1" thickBot="1" x14ac:dyDescent="0.35">
      <c r="A121" s="188" t="s">
        <v>90</v>
      </c>
      <c r="B121" s="190"/>
      <c r="C121" s="190"/>
      <c r="D121" s="190"/>
      <c r="E121" s="190"/>
      <c r="F121" s="190"/>
      <c r="G121" s="190"/>
      <c r="H121" s="190"/>
      <c r="I121" s="190"/>
      <c r="J121" s="280"/>
    </row>
    <row r="122" spans="1:10" s="7" customFormat="1" ht="25.05" customHeight="1" thickTop="1" x14ac:dyDescent="0.25">
      <c r="A122" s="108" t="s">
        <v>77</v>
      </c>
      <c r="B122" s="14"/>
      <c r="C122" s="14"/>
      <c r="D122" s="14"/>
      <c r="E122" s="14"/>
      <c r="F122" s="14"/>
      <c r="G122" s="14"/>
      <c r="H122" s="14"/>
      <c r="I122" s="14"/>
      <c r="J122" s="280"/>
    </row>
    <row r="123" spans="1:10" s="12" customFormat="1" ht="32.4" customHeight="1" x14ac:dyDescent="0.25">
      <c r="A123" s="18" t="s">
        <v>91</v>
      </c>
      <c r="B123" s="22"/>
      <c r="C123" s="46" t="str">
        <f>IF(B123="","",IF(B123=0,"",(B123/B$6/$A$11)))</f>
        <v/>
      </c>
      <c r="D123" s="22"/>
      <c r="E123" s="46" t="str">
        <f>IF(D123="","",IF(D123=0,"",(D123/D$6/$A$11)))</f>
        <v/>
      </c>
      <c r="F123" s="22"/>
      <c r="G123" s="46" t="str">
        <f>IF(F123="","",IF(F123=0,"",(F123/F$6/$A$11)))</f>
        <v/>
      </c>
      <c r="H123" s="22"/>
      <c r="I123" s="46" t="str">
        <f>IF(H123="","",IF(H123=0,"",(H123/H$6/$A$11)))</f>
        <v/>
      </c>
      <c r="J123" s="280"/>
    </row>
    <row r="124" spans="1:10" s="4" customFormat="1" ht="25.05" customHeight="1" x14ac:dyDescent="0.25">
      <c r="A124" s="18" t="s">
        <v>92</v>
      </c>
      <c r="B124" s="16"/>
      <c r="C124" s="127" t="str">
        <f>IF(B124="","",IF(B124=0,"",(B124/B$6/$A$11)))</f>
        <v/>
      </c>
      <c r="D124" s="16"/>
      <c r="E124" s="46" t="str">
        <f>IF(D124="","",IF(D124=0,"",(D124/D$6/$A$11)))</f>
        <v/>
      </c>
      <c r="F124" s="16"/>
      <c r="G124" s="46" t="str">
        <f>IF(F124="","",IF(F124=0,"",(F124/F$6/$A$11)))</f>
        <v/>
      </c>
      <c r="H124" s="16"/>
      <c r="I124" s="46" t="str">
        <f>IF(H124="","",IF(H124=0,"",(H124/H$6/$A$11)))</f>
        <v/>
      </c>
      <c r="J124" s="280"/>
    </row>
    <row r="125" spans="1:10" s="6" customFormat="1" ht="25.05" customHeight="1" x14ac:dyDescent="0.25">
      <c r="A125" s="18" t="s">
        <v>93</v>
      </c>
      <c r="B125" s="16"/>
      <c r="C125" s="127" t="str">
        <f>IF(B125="","",IF(B125=0,"",(B125/B$6/$A$11)))</f>
        <v/>
      </c>
      <c r="D125" s="16"/>
      <c r="E125" s="46" t="str">
        <f>IF(D125="","",IF(D125=0,"",(D125/D$6/$A$11)))</f>
        <v/>
      </c>
      <c r="F125" s="16"/>
      <c r="G125" s="46" t="str">
        <f>IF(F125="","",IF(F125=0,"",(F125/F$6/$A$11)))</f>
        <v/>
      </c>
      <c r="H125" s="16"/>
      <c r="I125" s="46" t="str">
        <f>IF(H125="","",IF(H125=0,"",(H125/H$6/$A$11)))</f>
        <v/>
      </c>
      <c r="J125" s="280"/>
    </row>
    <row r="126" spans="1:10" s="6" customFormat="1" ht="39" customHeight="1" x14ac:dyDescent="0.25">
      <c r="A126" s="102" t="s">
        <v>80</v>
      </c>
      <c r="B126" s="16"/>
      <c r="C126" s="127" t="str">
        <f>IF(B126="","",IF(B126=0,"",(B126/B$6/$A$11)))</f>
        <v/>
      </c>
      <c r="D126" s="16"/>
      <c r="E126" s="46" t="str">
        <f>IF(D126="","",IF(D126=0,"",(D126/D$6/$A$11)))</f>
        <v/>
      </c>
      <c r="F126" s="16"/>
      <c r="G126" s="46" t="str">
        <f>IF(F126="","",IF(F126=0,"",(F126/F$6/$A$11)))</f>
        <v/>
      </c>
      <c r="H126" s="16"/>
      <c r="I126" s="46" t="str">
        <f>IF(H126="","",IF(H126=0,"",(H126/H$6/$A$11)))</f>
        <v/>
      </c>
      <c r="J126" s="280"/>
    </row>
    <row r="127" spans="1:10" s="6" customFormat="1" ht="25.05" customHeight="1" x14ac:dyDescent="0.25">
      <c r="A127" s="135" t="s">
        <v>81</v>
      </c>
      <c r="B127" s="55">
        <f>SUM(B123:B126)</f>
        <v>0</v>
      </c>
      <c r="C127" s="127" t="str">
        <f>IF(B127="","",IF(B127=0,"",(B127/B$6/$A$11)))</f>
        <v/>
      </c>
      <c r="D127" s="55">
        <f>SUM(D123:D126)</f>
        <v>0</v>
      </c>
      <c r="E127" s="46" t="str">
        <f>IF(D127="","",IF(D127=0,"",(D127/D$6/$A$11)))</f>
        <v/>
      </c>
      <c r="F127" s="55">
        <f>SUM(F123:F126)</f>
        <v>0</v>
      </c>
      <c r="G127" s="46" t="str">
        <f>IF(F127="","",IF(F127=0,"",(F127/F$6/$A$11)))</f>
        <v/>
      </c>
      <c r="H127" s="55">
        <f>SUM(H123:H126)</f>
        <v>0</v>
      </c>
      <c r="I127" s="46" t="str">
        <f>IF(H127="","",IF(H127=0,"",(H127/H$6/$A$11)))</f>
        <v/>
      </c>
      <c r="J127" s="280"/>
    </row>
    <row r="128" spans="1:10" s="12" customFormat="1" ht="35.4" customHeight="1" x14ac:dyDescent="0.25">
      <c r="A128" s="108" t="s">
        <v>82</v>
      </c>
      <c r="B128" s="14"/>
      <c r="C128" s="14"/>
      <c r="D128" s="14"/>
      <c r="E128" s="14"/>
      <c r="F128" s="14"/>
      <c r="G128" s="14"/>
      <c r="H128" s="14"/>
      <c r="I128" s="14"/>
      <c r="J128" s="280"/>
    </row>
    <row r="129" spans="1:11" s="4" customFormat="1" ht="25.05" customHeight="1" x14ac:dyDescent="0.25">
      <c r="A129" s="18" t="s">
        <v>54</v>
      </c>
      <c r="B129" s="16"/>
      <c r="C129" s="46" t="str">
        <f t="shared" ref="C129:C136" si="36">IF(B129="","",IF(B129=0,"",(B129/B$6/$A$11)))</f>
        <v/>
      </c>
      <c r="D129" s="196"/>
      <c r="E129" s="46" t="str">
        <f t="shared" ref="E129:E136" si="37">IF(D129="","",IF(D129=0,"",(D129/D$6/$A$11)))</f>
        <v/>
      </c>
      <c r="F129" s="196"/>
      <c r="G129" s="46" t="str">
        <f t="shared" ref="G129:G136" si="38">IF(F129="","",IF(F129=0,"",(F129/F$6/$A$11)))</f>
        <v/>
      </c>
      <c r="H129" s="16"/>
      <c r="I129" s="46" t="str">
        <f t="shared" ref="I129:I136" si="39">IF(H129="","",IF(H129=0,"",(H129/H$6/$A$11)))</f>
        <v/>
      </c>
      <c r="J129" s="280"/>
    </row>
    <row r="130" spans="1:11" s="6" customFormat="1" ht="25.05" customHeight="1" x14ac:dyDescent="0.25">
      <c r="A130" s="18" t="s">
        <v>94</v>
      </c>
      <c r="B130" s="16"/>
      <c r="C130" s="127" t="str">
        <f>IF(B130="","",IF(B130=0,"",(B130/B$6/$A$11)))</f>
        <v/>
      </c>
      <c r="D130" s="16"/>
      <c r="E130" s="46" t="str">
        <f>IF(D130="","",IF(D130=0,"",(D130/D$6/$A$11)))</f>
        <v/>
      </c>
      <c r="F130" s="16"/>
      <c r="G130" s="46" t="str">
        <f>IF(F130="","",IF(F130=0,"",(F130/F$6/$A$11)))</f>
        <v/>
      </c>
      <c r="H130" s="16"/>
      <c r="I130" s="46" t="str">
        <f>IF(H130="","",IF(H130=0,"",(H130/H$6/$A$11)))</f>
        <v/>
      </c>
      <c r="J130" s="280"/>
    </row>
    <row r="131" spans="1:11" s="6" customFormat="1" ht="25.05" customHeight="1" x14ac:dyDescent="0.25">
      <c r="A131" s="18" t="s">
        <v>85</v>
      </c>
      <c r="B131" s="16"/>
      <c r="C131" s="127" t="str">
        <f t="shared" si="36"/>
        <v/>
      </c>
      <c r="D131" s="16"/>
      <c r="E131" s="46" t="str">
        <f t="shared" si="37"/>
        <v/>
      </c>
      <c r="F131" s="16"/>
      <c r="G131" s="46" t="str">
        <f t="shared" si="38"/>
        <v/>
      </c>
      <c r="H131" s="16"/>
      <c r="I131" s="46" t="str">
        <f t="shared" si="39"/>
        <v/>
      </c>
      <c r="J131" s="280"/>
    </row>
    <row r="132" spans="1:11" s="12" customFormat="1" ht="25.05" customHeight="1" x14ac:dyDescent="0.25">
      <c r="A132" s="106" t="s">
        <v>69</v>
      </c>
      <c r="B132" s="22"/>
      <c r="C132" s="127" t="str">
        <f t="shared" si="36"/>
        <v/>
      </c>
      <c r="D132" s="22"/>
      <c r="E132" s="46" t="str">
        <f t="shared" si="37"/>
        <v/>
      </c>
      <c r="F132" s="22"/>
      <c r="G132" s="46" t="str">
        <f t="shared" si="38"/>
        <v/>
      </c>
      <c r="H132" s="22"/>
      <c r="I132" s="46" t="str">
        <f t="shared" si="39"/>
        <v/>
      </c>
      <c r="J132" s="280"/>
    </row>
    <row r="133" spans="1:11" s="4" customFormat="1" ht="25.05" customHeight="1" thickBot="1" x14ac:dyDescent="0.3">
      <c r="A133" s="110" t="s">
        <v>86</v>
      </c>
      <c r="B133" s="56">
        <f>SUM(B129:B132)</f>
        <v>0</v>
      </c>
      <c r="C133" s="199" t="str">
        <f t="shared" si="36"/>
        <v/>
      </c>
      <c r="D133" s="56">
        <f>SUM(D129:D132)</f>
        <v>0</v>
      </c>
      <c r="E133" s="199" t="str">
        <f t="shared" si="37"/>
        <v/>
      </c>
      <c r="F133" s="56">
        <f>SUM(F129:F132)</f>
        <v>0</v>
      </c>
      <c r="G133" s="199" t="str">
        <f t="shared" si="38"/>
        <v/>
      </c>
      <c r="H133" s="56">
        <f>SUM(H129:H132)</f>
        <v>0</v>
      </c>
      <c r="I133" s="199" t="str">
        <f t="shared" si="39"/>
        <v/>
      </c>
      <c r="J133" s="280"/>
    </row>
    <row r="134" spans="1:11" s="6" customFormat="1" ht="34.200000000000003" customHeight="1" thickTop="1" x14ac:dyDescent="0.25">
      <c r="A134" s="129" t="s">
        <v>95</v>
      </c>
      <c r="B134" s="271">
        <f>B127-B133</f>
        <v>0</v>
      </c>
      <c r="C134" s="127" t="str">
        <f t="shared" si="36"/>
        <v/>
      </c>
      <c r="D134" s="271">
        <f>D127-D133</f>
        <v>0</v>
      </c>
      <c r="E134" s="127" t="str">
        <f t="shared" si="37"/>
        <v/>
      </c>
      <c r="F134" s="271">
        <f>F127-F133</f>
        <v>0</v>
      </c>
      <c r="G134" s="127" t="str">
        <f t="shared" si="38"/>
        <v/>
      </c>
      <c r="H134" s="271">
        <f>H127-H133</f>
        <v>0</v>
      </c>
      <c r="I134" s="127" t="str">
        <f t="shared" si="39"/>
        <v/>
      </c>
      <c r="J134" s="280"/>
    </row>
    <row r="135" spans="1:11" s="6" customFormat="1" ht="36" customHeight="1" x14ac:dyDescent="0.25">
      <c r="A135" s="132" t="s">
        <v>96</v>
      </c>
      <c r="B135" s="21">
        <f>'År 2017'!B136</f>
        <v>0</v>
      </c>
      <c r="C135" s="127" t="str">
        <f t="shared" si="36"/>
        <v/>
      </c>
      <c r="D135" s="21">
        <f>'År 2017'!D136</f>
        <v>0</v>
      </c>
      <c r="E135" s="46" t="str">
        <f t="shared" si="37"/>
        <v/>
      </c>
      <c r="F135" s="21">
        <f>'År 2017'!F136</f>
        <v>0</v>
      </c>
      <c r="G135" s="46" t="str">
        <f t="shared" si="38"/>
        <v/>
      </c>
      <c r="H135" s="21">
        <f>'År 2017'!H136</f>
        <v>0</v>
      </c>
      <c r="I135" s="46" t="str">
        <f t="shared" si="39"/>
        <v/>
      </c>
      <c r="J135" s="280"/>
    </row>
    <row r="136" spans="1:11" s="6" customFormat="1" ht="36" customHeight="1" x14ac:dyDescent="0.25">
      <c r="A136" s="132" t="s">
        <v>97</v>
      </c>
      <c r="B136" s="158">
        <f>B134+B135</f>
        <v>0</v>
      </c>
      <c r="C136" s="127" t="str">
        <f t="shared" si="36"/>
        <v/>
      </c>
      <c r="D136" s="159">
        <f>D134+D135</f>
        <v>0</v>
      </c>
      <c r="E136" s="46" t="str">
        <f t="shared" si="37"/>
        <v/>
      </c>
      <c r="F136" s="159">
        <f>F134+F135</f>
        <v>0</v>
      </c>
      <c r="G136" s="46" t="str">
        <f t="shared" si="38"/>
        <v/>
      </c>
      <c r="H136" s="159">
        <f>H134+H135</f>
        <v>0</v>
      </c>
      <c r="I136" s="46" t="str">
        <f t="shared" si="39"/>
        <v/>
      </c>
      <c r="J136" s="280"/>
    </row>
    <row r="137" spans="1:11" s="57" customFormat="1" ht="64.8" customHeight="1" thickBot="1" x14ac:dyDescent="0.35">
      <c r="A137" s="188" t="s">
        <v>98</v>
      </c>
      <c r="B137" s="190"/>
      <c r="C137" s="190"/>
      <c r="D137" s="190"/>
      <c r="E137" s="190"/>
      <c r="F137" s="190"/>
      <c r="G137" s="190"/>
      <c r="H137" s="190"/>
      <c r="I137" s="190"/>
      <c r="J137" s="280"/>
    </row>
    <row r="138" spans="1:11" ht="25.05" customHeight="1" thickTop="1" x14ac:dyDescent="0.25">
      <c r="A138" s="108" t="s">
        <v>77</v>
      </c>
      <c r="B138" s="14"/>
      <c r="C138" s="14"/>
      <c r="D138" s="14"/>
      <c r="E138" s="14"/>
      <c r="F138" s="14"/>
      <c r="G138" s="14"/>
      <c r="H138" s="14"/>
      <c r="I138" s="14"/>
      <c r="K138" s="5"/>
    </row>
    <row r="139" spans="1:11" s="6" customFormat="1" ht="30.6" customHeight="1" x14ac:dyDescent="0.25">
      <c r="A139" s="18" t="s">
        <v>99</v>
      </c>
      <c r="B139" s="22"/>
      <c r="C139" s="46" t="str">
        <f>IF(B139="","",IF(B139=0,"",(B139/B$6/$A$11)))</f>
        <v/>
      </c>
      <c r="D139" s="22"/>
      <c r="E139" s="46" t="str">
        <f>IF(D139="","",IF(D139=0,"",(D139/D$6/$A$11)))</f>
        <v/>
      </c>
      <c r="F139" s="22"/>
      <c r="G139" s="46" t="str">
        <f>IF(F139="","",IF(F139=0,"",(F139/F$6/$A$11)))</f>
        <v/>
      </c>
      <c r="H139" s="22"/>
      <c r="I139" s="46" t="str">
        <f>IF(H139="","",IF(H139=0,"",(H139/H$6/$A$11)))</f>
        <v/>
      </c>
      <c r="J139" s="280"/>
    </row>
    <row r="140" spans="1:11" s="6" customFormat="1" ht="25.05" customHeight="1" x14ac:dyDescent="0.25">
      <c r="A140" s="18" t="s">
        <v>100</v>
      </c>
      <c r="B140" s="16"/>
      <c r="C140" s="127" t="str">
        <f>IF(B140="","",IF(B140=0,"",(B140/B$6/$A$11)))</f>
        <v/>
      </c>
      <c r="D140" s="16"/>
      <c r="E140" s="46" t="str">
        <f>IF(D140="","",IF(D140=0,"",(D140/D$6/$A$11)))</f>
        <v/>
      </c>
      <c r="F140" s="16"/>
      <c r="G140" s="46" t="str">
        <f>IF(F140="","",IF(F140=0,"",(F140/F$6/$A$11)))</f>
        <v/>
      </c>
      <c r="H140" s="16"/>
      <c r="I140" s="46" t="str">
        <f>IF(H140="","",IF(H140=0,"",(H140/H$6/$A$11)))</f>
        <v/>
      </c>
      <c r="J140" s="280"/>
    </row>
    <row r="141" spans="1:11" ht="25.05" customHeight="1" x14ac:dyDescent="0.25">
      <c r="A141" s="18" t="s">
        <v>93</v>
      </c>
      <c r="B141" s="16"/>
      <c r="C141" s="127"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2" t="s">
        <v>80</v>
      </c>
      <c r="B142" s="16"/>
      <c r="C142" s="127" t="str">
        <f>IF(B142="","",IF(B142=0,"",(B142/B$6/$A$11)))</f>
        <v/>
      </c>
      <c r="D142" s="16"/>
      <c r="E142" s="46" t="str">
        <f>IF(D142="","",IF(D142=0,"",(D142/D$6/$A$11)))</f>
        <v/>
      </c>
      <c r="F142" s="16"/>
      <c r="G142" s="46" t="str">
        <f>IF(F142="","",IF(F142=0,"",(F142/F$6/$A$11)))</f>
        <v/>
      </c>
      <c r="H142" s="16"/>
      <c r="I142" s="46" t="str">
        <f>IF(H142="","",IF(H142=0,"",(H142/H$6/$A$11)))</f>
        <v/>
      </c>
      <c r="J142" s="280"/>
    </row>
    <row r="143" spans="1:11" s="6" customFormat="1" ht="25.05" customHeight="1" x14ac:dyDescent="0.25">
      <c r="A143" s="135" t="s">
        <v>81</v>
      </c>
      <c r="B143" s="55">
        <f>SUM(B139:B142)</f>
        <v>0</v>
      </c>
      <c r="C143" s="127" t="str">
        <f>IF(B143="","",IF(B143=0,"",(B143/B$6/$A$11)))</f>
        <v/>
      </c>
      <c r="D143" s="55">
        <f>SUM(D139:D142)</f>
        <v>0</v>
      </c>
      <c r="E143" s="46" t="str">
        <f>IF(D143="","",IF(D143=0,"",(D143/D$6/$A$11)))</f>
        <v/>
      </c>
      <c r="F143" s="55">
        <f>SUM(F139:F142)</f>
        <v>0</v>
      </c>
      <c r="G143" s="46" t="str">
        <f>IF(F143="","",IF(F143=0,"",(F143/F$6/$A$11)))</f>
        <v/>
      </c>
      <c r="H143" s="55">
        <f>SUM(H139:H142)</f>
        <v>0</v>
      </c>
      <c r="I143" s="46" t="str">
        <f>IF(H143="","",IF(H143=0,"",(H143/H$6/$A$11)))</f>
        <v/>
      </c>
      <c r="J143" s="280"/>
    </row>
    <row r="144" spans="1:11" s="6" customFormat="1" ht="25.05" customHeight="1" x14ac:dyDescent="0.25">
      <c r="A144" s="108" t="s">
        <v>82</v>
      </c>
      <c r="B144" s="15"/>
      <c r="C144" s="58" t="str">
        <f>IF(B144="","",IF(B144=0,"",(B144/$B$14/#REF!)))</f>
        <v/>
      </c>
      <c r="D144" s="15"/>
      <c r="E144" s="58" t="str">
        <f>IF(D144="","",IF(D144=0,"",(D144/$B$14/#REF!)))</f>
        <v/>
      </c>
      <c r="F144" s="15"/>
      <c r="G144" s="58" t="str">
        <f>IF(F144="","",IF(F144=0,"",(F144/$B$14/#REF!)))</f>
        <v/>
      </c>
      <c r="H144" s="15"/>
      <c r="I144" s="58" t="str">
        <f>IF(H144="","",IF(H144=0,"",(H144/$B$14/#REF!)))</f>
        <v/>
      </c>
      <c r="J144" s="280"/>
    </row>
    <row r="145" spans="1:10" s="6" customFormat="1" ht="25.05" customHeight="1" x14ac:dyDescent="0.25">
      <c r="A145" s="18" t="s">
        <v>101</v>
      </c>
      <c r="B145" s="16"/>
      <c r="C145" s="46" t="str">
        <f>IF(B145="","",IF(B145=0,"",(B145/B$6/$A$11)))</f>
        <v/>
      </c>
      <c r="D145" s="16"/>
      <c r="E145" s="46" t="str">
        <f>IF(D145="","",IF(D145=0,"",(D145/D$6/$A$11)))</f>
        <v/>
      </c>
      <c r="F145" s="16"/>
      <c r="G145" s="46" t="str">
        <f>IF(F145="","",IF(F145=0,"",(F145/F$6/$A$11)))</f>
        <v/>
      </c>
      <c r="H145" s="16"/>
      <c r="I145" s="46" t="str">
        <f>IF(H145="","",IF(H145=0,"",(H145/H$6/$A$11)))</f>
        <v/>
      </c>
      <c r="J145" s="280"/>
    </row>
    <row r="146" spans="1:10" s="6" customFormat="1" ht="25.05" customHeight="1" x14ac:dyDescent="0.25">
      <c r="A146" s="18" t="s">
        <v>85</v>
      </c>
      <c r="B146" s="16"/>
      <c r="C146" s="127" t="str">
        <f t="shared" ref="C145:C151" si="40">IF(B146="","",IF(B146=0,"",(B146/B$6/$A$11)))</f>
        <v/>
      </c>
      <c r="D146" s="16"/>
      <c r="E146" s="46" t="str">
        <f t="shared" ref="E145:E151" si="41">IF(D146="","",IF(D146=0,"",(D146/D$6/$A$11)))</f>
        <v/>
      </c>
      <c r="F146" s="16"/>
      <c r="G146" s="46" t="str">
        <f t="shared" ref="G145:G151" si="42">IF(F146="","",IF(F146=0,"",(F146/F$6/$A$11)))</f>
        <v/>
      </c>
      <c r="H146" s="16"/>
      <c r="I146" s="46" t="str">
        <f t="shared" ref="I145:I151" si="43">IF(H146="","",IF(H146=0,"",(H146/H$6/$A$11)))</f>
        <v/>
      </c>
      <c r="J146" s="280"/>
    </row>
    <row r="147" spans="1:10" s="6" customFormat="1" ht="25.05" customHeight="1" x14ac:dyDescent="0.25">
      <c r="A147" s="106" t="s">
        <v>69</v>
      </c>
      <c r="B147" s="22"/>
      <c r="C147" s="127" t="str">
        <f t="shared" si="40"/>
        <v/>
      </c>
      <c r="D147" s="22"/>
      <c r="E147" s="127" t="str">
        <f t="shared" si="41"/>
        <v/>
      </c>
      <c r="F147" s="16"/>
      <c r="G147" s="46" t="str">
        <f t="shared" si="42"/>
        <v/>
      </c>
      <c r="H147" s="16"/>
      <c r="I147" s="46" t="str">
        <f t="shared" si="43"/>
        <v/>
      </c>
      <c r="J147" s="280"/>
    </row>
    <row r="148" spans="1:10" s="6" customFormat="1" ht="25.05" customHeight="1" thickBot="1" x14ac:dyDescent="0.3">
      <c r="A148" s="110" t="s">
        <v>86</v>
      </c>
      <c r="B148" s="56">
        <f>SUM(B145:B147)</f>
        <v>0</v>
      </c>
      <c r="C148" s="199" t="str">
        <f t="shared" si="40"/>
        <v/>
      </c>
      <c r="D148" s="56">
        <f>SUM(D145:D147)</f>
        <v>0</v>
      </c>
      <c r="E148" s="199" t="str">
        <f t="shared" si="41"/>
        <v/>
      </c>
      <c r="F148" s="56">
        <f>SUM(F145:F147)</f>
        <v>0</v>
      </c>
      <c r="G148" s="199" t="str">
        <f t="shared" si="42"/>
        <v/>
      </c>
      <c r="H148" s="56">
        <f>SUM(H145:H147)</f>
        <v>0</v>
      </c>
      <c r="I148" s="199" t="str">
        <f t="shared" si="43"/>
        <v/>
      </c>
      <c r="J148" s="280"/>
    </row>
    <row r="149" spans="1:10" s="6" customFormat="1" ht="32.4" customHeight="1" thickTop="1" x14ac:dyDescent="0.25">
      <c r="A149" s="129" t="s">
        <v>102</v>
      </c>
      <c r="B149" s="271">
        <f>B143-B148</f>
        <v>0</v>
      </c>
      <c r="C149" s="127" t="str">
        <f t="shared" si="40"/>
        <v/>
      </c>
      <c r="D149" s="271">
        <f>D143-D148</f>
        <v>0</v>
      </c>
      <c r="E149" s="127" t="str">
        <f t="shared" si="41"/>
        <v/>
      </c>
      <c r="F149" s="271">
        <f>F143-F148</f>
        <v>0</v>
      </c>
      <c r="G149" s="127" t="str">
        <f t="shared" si="42"/>
        <v/>
      </c>
      <c r="H149" s="271">
        <f>H143-H148</f>
        <v>0</v>
      </c>
      <c r="I149" s="127" t="str">
        <f t="shared" si="43"/>
        <v/>
      </c>
      <c r="J149" s="280"/>
    </row>
    <row r="150" spans="1:10" s="6" customFormat="1" ht="38.4" customHeight="1" x14ac:dyDescent="0.25">
      <c r="A150" s="132" t="s">
        <v>103</v>
      </c>
      <c r="B150" s="16">
        <f>'År 2017'!B151</f>
        <v>0</v>
      </c>
      <c r="C150" s="127" t="str">
        <f t="shared" si="40"/>
        <v/>
      </c>
      <c r="D150" s="16">
        <f>'År 2017'!D151</f>
        <v>0</v>
      </c>
      <c r="E150" s="46" t="str">
        <f t="shared" si="41"/>
        <v/>
      </c>
      <c r="F150" s="16">
        <f>'År 2017'!F151</f>
        <v>0</v>
      </c>
      <c r="G150" s="46" t="str">
        <f t="shared" si="42"/>
        <v/>
      </c>
      <c r="H150" s="16">
        <f>'År 2017'!H151</f>
        <v>0</v>
      </c>
      <c r="I150" s="46" t="str">
        <f t="shared" si="43"/>
        <v/>
      </c>
      <c r="J150" s="280"/>
    </row>
    <row r="151" spans="1:10" s="6" customFormat="1" ht="32.4" customHeight="1" x14ac:dyDescent="0.25">
      <c r="A151" s="132" t="s">
        <v>104</v>
      </c>
      <c r="B151" s="158">
        <f>B149+B150</f>
        <v>0</v>
      </c>
      <c r="C151" s="127" t="str">
        <f t="shared" si="40"/>
        <v/>
      </c>
      <c r="D151" s="159">
        <f>D149+D150</f>
        <v>0</v>
      </c>
      <c r="E151" s="46" t="str">
        <f t="shared" si="41"/>
        <v/>
      </c>
      <c r="F151" s="159">
        <f>F149+F150</f>
        <v>0</v>
      </c>
      <c r="G151" s="46" t="str">
        <f t="shared" si="42"/>
        <v/>
      </c>
      <c r="H151" s="159">
        <f>H149+H150</f>
        <v>0</v>
      </c>
      <c r="I151" s="46" t="str">
        <f t="shared" si="43"/>
        <v/>
      </c>
      <c r="J151" s="280"/>
    </row>
    <row r="152" spans="1:10" s="57" customFormat="1" ht="51.6" customHeight="1" thickBot="1" x14ac:dyDescent="0.35">
      <c r="A152" s="188" t="s">
        <v>105</v>
      </c>
      <c r="B152" s="190"/>
      <c r="C152" s="190"/>
      <c r="D152" s="190"/>
      <c r="E152" s="190"/>
      <c r="F152" s="190"/>
      <c r="G152" s="190"/>
      <c r="H152" s="190"/>
      <c r="I152" s="190"/>
      <c r="J152" s="280"/>
    </row>
    <row r="153" spans="1:10" ht="25.05" customHeight="1" thickTop="1" x14ac:dyDescent="0.25">
      <c r="A153" s="108" t="s">
        <v>77</v>
      </c>
      <c r="B153" s="14"/>
      <c r="C153" s="14"/>
      <c r="D153" s="14"/>
      <c r="E153" s="14"/>
      <c r="F153" s="14"/>
      <c r="G153" s="14"/>
      <c r="H153" s="14"/>
      <c r="I153" s="14"/>
    </row>
    <row r="154" spans="1:10" s="6" customFormat="1" ht="25.05" customHeight="1" x14ac:dyDescent="0.25">
      <c r="A154" s="18" t="s">
        <v>106</v>
      </c>
      <c r="B154" s="16"/>
      <c r="C154" s="46" t="str">
        <f>IF(B154="","",IF(B154=0,"",(B154/B$6/$A$11)))</f>
        <v/>
      </c>
      <c r="D154" s="196"/>
      <c r="E154" s="46" t="str">
        <f>IF(D154="","",IF(D154=0,"",(D154/D$6/$A$11)))</f>
        <v/>
      </c>
      <c r="F154" s="196"/>
      <c r="G154" s="46" t="str">
        <f>IF(F154="","",IF(F154=0,"",(F154/F$6/$A$11)))</f>
        <v/>
      </c>
      <c r="H154" s="16"/>
      <c r="I154" s="46" t="str">
        <f>IF(H154="","",IF(H154=0,"",(H154/H$6/$A$11)))</f>
        <v/>
      </c>
      <c r="J154" s="291"/>
    </row>
    <row r="155" spans="1:10" s="6" customFormat="1" ht="25.05" customHeight="1" x14ac:dyDescent="0.25">
      <c r="A155" s="18" t="s">
        <v>107</v>
      </c>
      <c r="B155" s="16"/>
      <c r="C155" s="127" t="str">
        <f>IF(B155="","",IF(B155=0,"",(B155/B$6/$A$11)))</f>
        <v/>
      </c>
      <c r="D155" s="16"/>
      <c r="E155" s="46" t="str">
        <f>IF(D155="","",IF(D155=0,"",(D155/D$6/$A$11)))</f>
        <v/>
      </c>
      <c r="F155" s="16"/>
      <c r="G155" s="46" t="str">
        <f>IF(F155="","",IF(F155=0,"",(F155/F$6/$A$11)))</f>
        <v/>
      </c>
      <c r="H155" s="16"/>
      <c r="I155" s="46" t="str">
        <f>IF(H155="","",IF(H155=0,"",(H155/H$6/$A$11)))</f>
        <v/>
      </c>
      <c r="J155" s="280"/>
    </row>
    <row r="156" spans="1:10" s="6" customFormat="1" ht="35.4" customHeight="1" x14ac:dyDescent="0.25">
      <c r="A156" s="18" t="s">
        <v>108</v>
      </c>
      <c r="B156" s="16"/>
      <c r="C156" s="127" t="str">
        <f>IF(B156="","",IF(B156=0,"",(B156/B$6/$A$11)))</f>
        <v/>
      </c>
      <c r="D156" s="16"/>
      <c r="E156" s="46" t="str">
        <f>IF(D156="","",IF(D156=0,"",(D156/D$6/$A$11)))</f>
        <v/>
      </c>
      <c r="F156" s="16"/>
      <c r="G156" s="46" t="str">
        <f>IF(F156="","",IF(F156=0,"",(F156/F$6/$A$11)))</f>
        <v/>
      </c>
      <c r="H156" s="16"/>
      <c r="I156" s="46" t="str">
        <f>IF(H156="","",IF(H156=0,"",(H156/H$6/$A$11)))</f>
        <v/>
      </c>
      <c r="J156" s="280"/>
    </row>
    <row r="157" spans="1:10" s="6" customFormat="1" ht="35.4" customHeight="1" x14ac:dyDescent="0.25">
      <c r="A157" s="102" t="s">
        <v>80</v>
      </c>
      <c r="B157" s="16"/>
      <c r="C157" s="127" t="str">
        <f>IF(B157="","",IF(B157=0,"",(B157/B$6/$A$11)))</f>
        <v/>
      </c>
      <c r="D157" s="16"/>
      <c r="E157" s="46" t="str">
        <f>IF(D157="","",IF(D157=0,"",(D157/D$6/$A$11)))</f>
        <v/>
      </c>
      <c r="F157" s="16"/>
      <c r="G157" s="46" t="str">
        <f>IF(F157="","",IF(F157=0,"",(F157/F$6/$A$11)))</f>
        <v/>
      </c>
      <c r="H157" s="16"/>
      <c r="I157" s="46" t="str">
        <f>IF(H157="","",IF(H157=0,"",(H157/H$6/$A$11)))</f>
        <v/>
      </c>
      <c r="J157" s="280"/>
    </row>
    <row r="158" spans="1:10" s="6" customFormat="1" ht="25.05" customHeight="1" x14ac:dyDescent="0.25">
      <c r="A158" s="135" t="s">
        <v>81</v>
      </c>
      <c r="B158" s="55">
        <f>SUM(B154:B157)</f>
        <v>0</v>
      </c>
      <c r="C158" s="127" t="str">
        <f>IF(B158="","",IF(B158=0,"",(B158/B$6/$A$11)))</f>
        <v/>
      </c>
      <c r="D158" s="55">
        <f>SUM(D154:D157)</f>
        <v>0</v>
      </c>
      <c r="E158" s="46" t="str">
        <f>IF(D158="","",IF(D158=0,"",(D158/D$6/$A$11)))</f>
        <v/>
      </c>
      <c r="F158" s="55">
        <f>SUM(F154:F157)</f>
        <v>0</v>
      </c>
      <c r="G158" s="46" t="str">
        <f>IF(F158="","",IF(F158=0,"",(F158/F$6/$A$11)))</f>
        <v/>
      </c>
      <c r="H158" s="55">
        <f>SUM(H154:H157)</f>
        <v>0</v>
      </c>
      <c r="I158" s="46" t="str">
        <f>IF(H158="","",IF(H158=0,"",(H158/H$6/$A$11)))</f>
        <v/>
      </c>
      <c r="J158" s="280"/>
    </row>
    <row r="159" spans="1:10" s="6" customFormat="1" ht="35.4" customHeight="1" x14ac:dyDescent="0.25">
      <c r="A159" s="108" t="s">
        <v>82</v>
      </c>
      <c r="B159" s="14"/>
      <c r="C159" s="14"/>
      <c r="D159" s="14"/>
      <c r="E159" s="14"/>
      <c r="F159" s="14"/>
      <c r="G159" s="14"/>
      <c r="H159" s="14"/>
      <c r="I159" s="14"/>
      <c r="J159" s="291"/>
    </row>
    <row r="160" spans="1:10" s="6" customFormat="1" ht="25.05" customHeight="1" x14ac:dyDescent="0.25">
      <c r="A160" s="18" t="s">
        <v>54</v>
      </c>
      <c r="B160" s="16"/>
      <c r="C160" s="46" t="str">
        <f t="shared" ref="C160:C167" si="44">IF(B160="","",IF(B160=0,"",(B160/B$6/$A$11)))</f>
        <v/>
      </c>
      <c r="D160" s="196"/>
      <c r="E160" s="46" t="str">
        <f t="shared" ref="E160:E167" si="45">IF(D160="","",IF(D160=0,"",(D160/D$6/$A$11)))</f>
        <v/>
      </c>
      <c r="F160" s="196"/>
      <c r="G160" s="46" t="str">
        <f t="shared" ref="G160:G167" si="46">IF(F160="","",IF(F160=0,"",(F160/F$6/$A$11)))</f>
        <v/>
      </c>
      <c r="H160" s="16"/>
      <c r="I160" s="46" t="str">
        <f t="shared" ref="I160:I167" si="47">IF(H160="","",IF(H160=0,"",(H160/H$6/$A$11)))</f>
        <v/>
      </c>
      <c r="J160" s="290"/>
    </row>
    <row r="161" spans="1:10" s="6" customFormat="1" ht="25.05" customHeight="1" x14ac:dyDescent="0.25">
      <c r="A161" s="18" t="s">
        <v>109</v>
      </c>
      <c r="B161" s="16"/>
      <c r="C161" s="127" t="str">
        <f t="shared" si="44"/>
        <v/>
      </c>
      <c r="D161" s="16"/>
      <c r="E161" s="46" t="str">
        <f t="shared" si="45"/>
        <v/>
      </c>
      <c r="F161" s="16"/>
      <c r="G161" s="46" t="str">
        <f t="shared" si="46"/>
        <v/>
      </c>
      <c r="H161" s="16"/>
      <c r="I161" s="46" t="str">
        <f t="shared" si="47"/>
        <v/>
      </c>
      <c r="J161" s="290"/>
    </row>
    <row r="162" spans="1:10" s="6" customFormat="1" ht="25.05" customHeight="1" x14ac:dyDescent="0.25">
      <c r="A162" s="18" t="s">
        <v>85</v>
      </c>
      <c r="B162" s="16"/>
      <c r="C162" s="127" t="str">
        <f t="shared" si="44"/>
        <v/>
      </c>
      <c r="D162" s="16"/>
      <c r="E162" s="46" t="str">
        <f t="shared" si="45"/>
        <v/>
      </c>
      <c r="F162" s="16"/>
      <c r="G162" s="46" t="str">
        <f t="shared" si="46"/>
        <v/>
      </c>
      <c r="H162" s="16"/>
      <c r="I162" s="46" t="str">
        <f t="shared" si="47"/>
        <v/>
      </c>
      <c r="J162" s="280"/>
    </row>
    <row r="163" spans="1:10" ht="25.05" customHeight="1" x14ac:dyDescent="0.25">
      <c r="A163" s="109" t="s">
        <v>69</v>
      </c>
      <c r="B163" s="22"/>
      <c r="C163" s="127" t="str">
        <f t="shared" si="44"/>
        <v/>
      </c>
      <c r="D163" s="22"/>
      <c r="E163" s="46" t="str">
        <f t="shared" si="45"/>
        <v/>
      </c>
      <c r="F163" s="22"/>
      <c r="G163" s="46" t="str">
        <f t="shared" si="46"/>
        <v/>
      </c>
      <c r="H163" s="22"/>
      <c r="I163" s="46" t="str">
        <f t="shared" si="47"/>
        <v/>
      </c>
    </row>
    <row r="164" spans="1:10" s="6" customFormat="1" ht="36" customHeight="1" thickBot="1" x14ac:dyDescent="0.3">
      <c r="A164" s="110" t="s">
        <v>86</v>
      </c>
      <c r="B164" s="56">
        <f>SUM(B160:B163)</f>
        <v>0</v>
      </c>
      <c r="C164" s="199" t="str">
        <f t="shared" si="44"/>
        <v/>
      </c>
      <c r="D164" s="56">
        <f>SUM(D160:D163)</f>
        <v>0</v>
      </c>
      <c r="E164" s="199" t="str">
        <f t="shared" si="45"/>
        <v/>
      </c>
      <c r="F164" s="56">
        <f>SUM(F160:F163)</f>
        <v>0</v>
      </c>
      <c r="G164" s="199" t="str">
        <f t="shared" si="46"/>
        <v/>
      </c>
      <c r="H164" s="56">
        <f>SUM(H160:H163)</f>
        <v>0</v>
      </c>
      <c r="I164" s="199" t="str">
        <f t="shared" si="47"/>
        <v/>
      </c>
      <c r="J164" s="280"/>
    </row>
    <row r="165" spans="1:10" s="6" customFormat="1" ht="39" customHeight="1" thickTop="1" x14ac:dyDescent="0.25">
      <c r="A165" s="129" t="s">
        <v>110</v>
      </c>
      <c r="B165" s="271">
        <f>B158-B164</f>
        <v>0</v>
      </c>
      <c r="C165" s="127" t="str">
        <f t="shared" si="44"/>
        <v/>
      </c>
      <c r="D165" s="271">
        <f>D158-D164</f>
        <v>0</v>
      </c>
      <c r="E165" s="127" t="str">
        <f t="shared" si="45"/>
        <v/>
      </c>
      <c r="F165" s="271">
        <f>F158-F164</f>
        <v>0</v>
      </c>
      <c r="G165" s="127" t="str">
        <f t="shared" si="46"/>
        <v/>
      </c>
      <c r="H165" s="271">
        <f>H158-H164</f>
        <v>0</v>
      </c>
      <c r="I165" s="127" t="str">
        <f t="shared" si="47"/>
        <v/>
      </c>
      <c r="J165" s="280"/>
    </row>
    <row r="166" spans="1:10" s="6" customFormat="1" ht="36" customHeight="1" x14ac:dyDescent="0.25">
      <c r="A166" s="132" t="s">
        <v>111</v>
      </c>
      <c r="B166" s="16">
        <f>'År 2017'!B167</f>
        <v>0</v>
      </c>
      <c r="C166" s="127" t="str">
        <f t="shared" si="44"/>
        <v/>
      </c>
      <c r="D166" s="16">
        <f>'År 2017'!D167</f>
        <v>0</v>
      </c>
      <c r="E166" s="46" t="str">
        <f t="shared" si="45"/>
        <v/>
      </c>
      <c r="F166" s="16">
        <f>'År 2017'!F167</f>
        <v>0</v>
      </c>
      <c r="G166" s="46" t="str">
        <f t="shared" si="46"/>
        <v/>
      </c>
      <c r="H166" s="16">
        <f>'År 2017'!H167</f>
        <v>0</v>
      </c>
      <c r="I166" s="46" t="str">
        <f t="shared" si="47"/>
        <v/>
      </c>
      <c r="J166" s="280"/>
    </row>
    <row r="167" spans="1:10" s="6" customFormat="1" ht="36" customHeight="1" x14ac:dyDescent="0.25">
      <c r="A167" s="132" t="s">
        <v>104</v>
      </c>
      <c r="B167" s="158">
        <f>B165+B166</f>
        <v>0</v>
      </c>
      <c r="C167" s="127" t="str">
        <f t="shared" si="44"/>
        <v/>
      </c>
      <c r="D167" s="159">
        <f>D165+D166</f>
        <v>0</v>
      </c>
      <c r="E167" s="46" t="str">
        <f t="shared" si="45"/>
        <v/>
      </c>
      <c r="F167" s="159">
        <f>F165+F166</f>
        <v>0</v>
      </c>
      <c r="G167" s="46" t="str">
        <f t="shared" si="46"/>
        <v/>
      </c>
      <c r="H167" s="159">
        <f>H165+H166</f>
        <v>0</v>
      </c>
      <c r="I167" s="46" t="str">
        <f t="shared" si="47"/>
        <v/>
      </c>
      <c r="J167" s="280"/>
    </row>
    <row r="168" spans="1:10" s="51" customFormat="1" ht="55.8" customHeight="1" thickBot="1" x14ac:dyDescent="0.35">
      <c r="A168" s="188" t="s">
        <v>112</v>
      </c>
      <c r="B168" s="190"/>
      <c r="C168" s="190"/>
      <c r="D168" s="190"/>
      <c r="E168" s="190"/>
      <c r="F168" s="190"/>
      <c r="G168" s="190"/>
      <c r="H168" s="190"/>
      <c r="I168" s="190"/>
      <c r="J168" s="280"/>
    </row>
    <row r="169" spans="1:10" s="6" customFormat="1" ht="36.6" customHeight="1" thickTop="1" x14ac:dyDescent="0.25">
      <c r="A169" s="182" t="s">
        <v>113</v>
      </c>
      <c r="B169" s="183">
        <f>'År 2017'!B177</f>
        <v>0</v>
      </c>
      <c r="C169" s="127" t="str">
        <f t="shared" ref="C169:C177" si="48">IF(B169="","",IF(B169=0,"",(B169/B$6/$A$11)))</f>
        <v/>
      </c>
      <c r="D169" s="183">
        <f>'År 2017'!D177</f>
        <v>0</v>
      </c>
      <c r="E169" s="46" t="str">
        <f t="shared" ref="E169:E177" si="49">IF(D169="","",IF(D169=0,"",(D169/D$6/$A$11)))</f>
        <v/>
      </c>
      <c r="F169" s="183">
        <f>'År 2017'!F177</f>
        <v>0</v>
      </c>
      <c r="G169" s="46" t="str">
        <f t="shared" ref="G169:G177" si="50">IF(F169="","",IF(F169=0,"",(F169/F$6/$A$11)))</f>
        <v/>
      </c>
      <c r="H169" s="183">
        <f>'År 2017'!H177</f>
        <v>0</v>
      </c>
      <c r="I169" s="46" t="str">
        <f t="shared" ref="I169:I177" si="51">IF(H169="","",IF(H169=0,"",(H169/H$6/$A$11)))</f>
        <v/>
      </c>
      <c r="J169" s="280"/>
    </row>
    <row r="170" spans="1:10" s="7" customFormat="1" ht="36.6" customHeight="1" x14ac:dyDescent="0.25">
      <c r="A170" s="18" t="s">
        <v>114</v>
      </c>
      <c r="B170" s="16"/>
      <c r="C170" s="127" t="str">
        <f t="shared" si="48"/>
        <v/>
      </c>
      <c r="D170" s="16"/>
      <c r="E170" s="46" t="str">
        <f t="shared" si="49"/>
        <v/>
      </c>
      <c r="F170" s="16"/>
      <c r="G170" s="46" t="str">
        <f t="shared" si="50"/>
        <v/>
      </c>
      <c r="H170" s="16"/>
      <c r="I170" s="46" t="str">
        <f t="shared" si="51"/>
        <v/>
      </c>
      <c r="J170" s="280"/>
    </row>
    <row r="171" spans="1:10" s="7" customFormat="1" ht="36.6" customHeight="1" x14ac:dyDescent="0.25">
      <c r="A171" s="18" t="s">
        <v>115</v>
      </c>
      <c r="B171" s="16"/>
      <c r="C171" s="127" t="str">
        <f t="shared" si="48"/>
        <v/>
      </c>
      <c r="D171" s="16"/>
      <c r="E171" s="46" t="str">
        <f t="shared" si="49"/>
        <v/>
      </c>
      <c r="F171" s="16"/>
      <c r="G171" s="46" t="str">
        <f t="shared" si="50"/>
        <v/>
      </c>
      <c r="H171" s="16"/>
      <c r="I171" s="46" t="str">
        <f t="shared" si="51"/>
        <v/>
      </c>
      <c r="J171" s="280"/>
    </row>
    <row r="172" spans="1:10" s="7" customFormat="1" ht="36.6" customHeight="1" x14ac:dyDescent="0.25">
      <c r="A172" s="18" t="s">
        <v>116</v>
      </c>
      <c r="B172" s="16"/>
      <c r="C172" s="127" t="str">
        <f t="shared" si="48"/>
        <v/>
      </c>
      <c r="D172" s="16"/>
      <c r="E172" s="46" t="str">
        <f t="shared" si="49"/>
        <v/>
      </c>
      <c r="F172" s="16"/>
      <c r="G172" s="46" t="str">
        <f t="shared" si="50"/>
        <v/>
      </c>
      <c r="H172" s="16"/>
      <c r="I172" s="46" t="str">
        <f t="shared" si="51"/>
        <v/>
      </c>
      <c r="J172" s="280"/>
    </row>
    <row r="173" spans="1:10" ht="36.6" customHeight="1" x14ac:dyDescent="0.25">
      <c r="A173" s="18" t="s">
        <v>117</v>
      </c>
      <c r="B173" s="16"/>
      <c r="C173" s="127" t="str">
        <f t="shared" si="48"/>
        <v/>
      </c>
      <c r="D173" s="16"/>
      <c r="E173" s="46" t="str">
        <f t="shared" si="49"/>
        <v/>
      </c>
      <c r="F173" s="16"/>
      <c r="G173" s="46" t="str">
        <f t="shared" si="50"/>
        <v/>
      </c>
      <c r="H173" s="16"/>
      <c r="I173" s="46" t="str">
        <f t="shared" si="51"/>
        <v/>
      </c>
    </row>
    <row r="174" spans="1:10" ht="43.2" customHeight="1" x14ac:dyDescent="0.25">
      <c r="A174" s="18" t="s">
        <v>118</v>
      </c>
      <c r="B174" s="16"/>
      <c r="C174" s="127" t="str">
        <f t="shared" si="48"/>
        <v/>
      </c>
      <c r="D174" s="16"/>
      <c r="E174" s="46" t="str">
        <f t="shared" si="49"/>
        <v/>
      </c>
      <c r="F174" s="16"/>
      <c r="G174" s="46" t="str">
        <f t="shared" si="50"/>
        <v/>
      </c>
      <c r="H174" s="16"/>
      <c r="I174" s="46" t="str">
        <f t="shared" si="51"/>
        <v/>
      </c>
    </row>
    <row r="175" spans="1:10" ht="36.6" customHeight="1" x14ac:dyDescent="0.25">
      <c r="A175" s="111" t="s">
        <v>119</v>
      </c>
      <c r="B175" s="16"/>
      <c r="C175" s="127" t="str">
        <f t="shared" si="48"/>
        <v/>
      </c>
      <c r="D175" s="16"/>
      <c r="E175" s="46" t="str">
        <f t="shared" si="49"/>
        <v/>
      </c>
      <c r="F175" s="16"/>
      <c r="G175" s="46" t="str">
        <f t="shared" si="50"/>
        <v/>
      </c>
      <c r="H175" s="16"/>
      <c r="I175" s="46" t="str">
        <f t="shared" si="51"/>
        <v/>
      </c>
    </row>
    <row r="176" spans="1:10" ht="36.6" customHeight="1" thickBot="1" x14ac:dyDescent="0.3">
      <c r="A176" s="136" t="s">
        <v>120</v>
      </c>
      <c r="B176" s="19"/>
      <c r="C176" s="199" t="str">
        <f t="shared" si="48"/>
        <v/>
      </c>
      <c r="D176" s="19"/>
      <c r="E176" s="199" t="str">
        <f t="shared" si="49"/>
        <v/>
      </c>
      <c r="F176" s="19"/>
      <c r="G176" s="199" t="str">
        <f t="shared" si="50"/>
        <v/>
      </c>
      <c r="H176" s="19"/>
      <c r="I176" s="199" t="str">
        <f t="shared" si="51"/>
        <v/>
      </c>
    </row>
    <row r="177" spans="1:10" ht="44.4" customHeight="1" thickTop="1" x14ac:dyDescent="0.25">
      <c r="A177" s="137" t="s">
        <v>121</v>
      </c>
      <c r="B177" s="160">
        <f>SUM(B169:B176)</f>
        <v>0</v>
      </c>
      <c r="C177" s="127" t="str">
        <f t="shared" si="48"/>
        <v/>
      </c>
      <c r="D177" s="160">
        <f>SUM(D169:D176)</f>
        <v>0</v>
      </c>
      <c r="E177" s="127" t="str">
        <f t="shared" si="49"/>
        <v/>
      </c>
      <c r="F177" s="160">
        <f>SUM(F169:F176)</f>
        <v>0</v>
      </c>
      <c r="G177" s="127" t="str">
        <f t="shared" si="50"/>
        <v/>
      </c>
      <c r="H177" s="160">
        <f>SUM(H169:H176)</f>
        <v>0</v>
      </c>
      <c r="I177" s="127" t="str">
        <f t="shared" si="51"/>
        <v/>
      </c>
    </row>
    <row r="178" spans="1:10" s="51" customFormat="1" ht="67.8" customHeight="1" thickBot="1" x14ac:dyDescent="0.35">
      <c r="A178" s="191" t="s">
        <v>122</v>
      </c>
      <c r="B178" s="190"/>
      <c r="C178" s="190"/>
      <c r="D178" s="190"/>
      <c r="E178" s="190"/>
      <c r="F178" s="190"/>
      <c r="G178" s="190"/>
      <c r="H178" s="190"/>
      <c r="I178" s="190"/>
      <c r="J178" s="280"/>
    </row>
    <row r="179" spans="1:10" ht="39" customHeight="1" thickTop="1" x14ac:dyDescent="0.25">
      <c r="A179" s="184" t="s">
        <v>123</v>
      </c>
      <c r="B179" s="185">
        <f>B60</f>
        <v>0</v>
      </c>
      <c r="C179" s="127" t="str">
        <f t="shared" ref="C179:C187" si="52">IF(B179="","",IF(B179=0,"",(B179/B$6/$A$11)))</f>
        <v/>
      </c>
      <c r="D179" s="185">
        <f>D60</f>
        <v>0</v>
      </c>
      <c r="E179" s="46" t="str">
        <f t="shared" ref="E179:E187" si="53">IF(D179="","",IF(D179=0,"",(D179/D$6/$A$11)))</f>
        <v/>
      </c>
      <c r="F179" s="185">
        <f>F60</f>
        <v>0</v>
      </c>
      <c r="G179" s="46" t="str">
        <f t="shared" ref="G179:G187" si="54">IF(F179="","",IF(F179=0,"",(F179/F$6/$A$11)))</f>
        <v/>
      </c>
      <c r="H179" s="185">
        <f>H60</f>
        <v>0</v>
      </c>
      <c r="I179" s="46" t="str">
        <f t="shared" ref="I179:I187" si="55">IF(H179="","",IF(H179=0,"",(H179/H$6/$A$11)))</f>
        <v/>
      </c>
    </row>
    <row r="180" spans="1:10" ht="39" customHeight="1" thickBot="1" x14ac:dyDescent="0.3">
      <c r="A180" s="154" t="s">
        <v>124</v>
      </c>
      <c r="B180" s="60">
        <f>B104</f>
        <v>0</v>
      </c>
      <c r="C180" s="199" t="str">
        <f t="shared" si="52"/>
        <v/>
      </c>
      <c r="D180" s="60">
        <f>D104</f>
        <v>0</v>
      </c>
      <c r="E180" s="199" t="str">
        <f t="shared" si="53"/>
        <v/>
      </c>
      <c r="F180" s="60">
        <f>F104</f>
        <v>0</v>
      </c>
      <c r="G180" s="199" t="str">
        <f t="shared" si="54"/>
        <v/>
      </c>
      <c r="H180" s="60">
        <f>H104</f>
        <v>0</v>
      </c>
      <c r="I180" s="199" t="str">
        <f t="shared" si="55"/>
        <v/>
      </c>
    </row>
    <row r="181" spans="1:10" ht="39" customHeight="1" thickTop="1" x14ac:dyDescent="0.25">
      <c r="A181" s="155" t="s">
        <v>125</v>
      </c>
      <c r="B181" s="157">
        <f>SUM(B179:B180)</f>
        <v>0</v>
      </c>
      <c r="C181" s="127" t="str">
        <f t="shared" si="52"/>
        <v/>
      </c>
      <c r="D181" s="157">
        <f>SUM(D179:D180)</f>
        <v>0</v>
      </c>
      <c r="E181" s="127" t="str">
        <f t="shared" si="53"/>
        <v/>
      </c>
      <c r="F181" s="157">
        <f>SUM(F179:F180)</f>
        <v>0</v>
      </c>
      <c r="G181" s="127" t="str">
        <f t="shared" si="54"/>
        <v/>
      </c>
      <c r="H181" s="157">
        <f>SUM(H179:H180)</f>
        <v>0</v>
      </c>
      <c r="I181" s="127" t="str">
        <f t="shared" si="55"/>
        <v/>
      </c>
    </row>
    <row r="182" spans="1:10" ht="39" customHeight="1" x14ac:dyDescent="0.25">
      <c r="A182" s="149" t="s">
        <v>126</v>
      </c>
      <c r="B182" s="59">
        <f>B120</f>
        <v>0</v>
      </c>
      <c r="C182" s="127" t="str">
        <f t="shared" si="52"/>
        <v/>
      </c>
      <c r="D182" s="59">
        <f>D120</f>
        <v>0</v>
      </c>
      <c r="E182" s="46" t="str">
        <f t="shared" si="53"/>
        <v/>
      </c>
      <c r="F182" s="59">
        <f>F120</f>
        <v>0</v>
      </c>
      <c r="G182" s="46" t="str">
        <f t="shared" si="54"/>
        <v/>
      </c>
      <c r="H182" s="59">
        <f>H120</f>
        <v>0</v>
      </c>
      <c r="I182" s="46" t="str">
        <f t="shared" si="55"/>
        <v/>
      </c>
    </row>
    <row r="183" spans="1:10" ht="39" customHeight="1" x14ac:dyDescent="0.25">
      <c r="A183" s="149" t="s">
        <v>127</v>
      </c>
      <c r="B183" s="59">
        <f>B136</f>
        <v>0</v>
      </c>
      <c r="C183" s="127" t="str">
        <f t="shared" si="52"/>
        <v/>
      </c>
      <c r="D183" s="59">
        <f>D136</f>
        <v>0</v>
      </c>
      <c r="E183" s="46" t="str">
        <f t="shared" si="53"/>
        <v/>
      </c>
      <c r="F183" s="59">
        <f>F136</f>
        <v>0</v>
      </c>
      <c r="G183" s="46" t="str">
        <f t="shared" si="54"/>
        <v/>
      </c>
      <c r="H183" s="59">
        <f>H136</f>
        <v>0</v>
      </c>
      <c r="I183" s="46" t="str">
        <f t="shared" si="55"/>
        <v/>
      </c>
    </row>
    <row r="184" spans="1:10" ht="39" customHeight="1" x14ac:dyDescent="0.25">
      <c r="A184" s="149" t="s">
        <v>128</v>
      </c>
      <c r="B184" s="59">
        <f>B151</f>
        <v>0</v>
      </c>
      <c r="C184" s="127" t="str">
        <f t="shared" si="52"/>
        <v/>
      </c>
      <c r="D184" s="59">
        <f>D151</f>
        <v>0</v>
      </c>
      <c r="E184" s="46" t="str">
        <f t="shared" si="53"/>
        <v/>
      </c>
      <c r="F184" s="59">
        <f>F151</f>
        <v>0</v>
      </c>
      <c r="G184" s="46" t="str">
        <f t="shared" si="54"/>
        <v/>
      </c>
      <c r="H184" s="59">
        <f>H151</f>
        <v>0</v>
      </c>
      <c r="I184" s="46" t="str">
        <f t="shared" si="55"/>
        <v/>
      </c>
    </row>
    <row r="185" spans="1:10" ht="39" customHeight="1" x14ac:dyDescent="0.25">
      <c r="A185" s="149" t="s">
        <v>129</v>
      </c>
      <c r="B185" s="59">
        <f>B167</f>
        <v>0</v>
      </c>
      <c r="C185" s="127" t="str">
        <f t="shared" si="52"/>
        <v/>
      </c>
      <c r="D185" s="59">
        <f>D167</f>
        <v>0</v>
      </c>
      <c r="E185" s="46" t="str">
        <f t="shared" si="53"/>
        <v/>
      </c>
      <c r="F185" s="59">
        <f>F167</f>
        <v>0</v>
      </c>
      <c r="G185" s="46" t="str">
        <f t="shared" si="54"/>
        <v/>
      </c>
      <c r="H185" s="59">
        <f>H167</f>
        <v>0</v>
      </c>
      <c r="I185" s="46" t="str">
        <f t="shared" si="55"/>
        <v/>
      </c>
    </row>
    <row r="186" spans="1:10" ht="48.6" customHeight="1" thickBot="1" x14ac:dyDescent="0.3">
      <c r="A186" s="154" t="s">
        <v>130</v>
      </c>
      <c r="B186" s="60">
        <f>B177</f>
        <v>0</v>
      </c>
      <c r="C186" s="199" t="str">
        <f t="shared" si="52"/>
        <v/>
      </c>
      <c r="D186" s="60">
        <f>D177</f>
        <v>0</v>
      </c>
      <c r="E186" s="199" t="str">
        <f t="shared" si="53"/>
        <v/>
      </c>
      <c r="F186" s="60">
        <f>F177</f>
        <v>0</v>
      </c>
      <c r="G186" s="199" t="str">
        <f t="shared" si="54"/>
        <v/>
      </c>
      <c r="H186" s="60">
        <f>H177</f>
        <v>0</v>
      </c>
      <c r="I186" s="199" t="str">
        <f t="shared" si="55"/>
        <v/>
      </c>
    </row>
    <row r="187" spans="1:10" ht="39" customHeight="1" thickTop="1" x14ac:dyDescent="0.25">
      <c r="A187" s="192" t="s">
        <v>131</v>
      </c>
      <c r="B187" s="156">
        <f>SUM(B182:B186)+B181</f>
        <v>0</v>
      </c>
      <c r="C187" s="127" t="str">
        <f t="shared" si="52"/>
        <v/>
      </c>
      <c r="D187" s="156">
        <f>SUM(D182:D186)+D181</f>
        <v>0</v>
      </c>
      <c r="E187" s="127" t="str">
        <f t="shared" si="53"/>
        <v/>
      </c>
      <c r="F187" s="156">
        <f>SUM(F182:F186)+F181</f>
        <v>0</v>
      </c>
      <c r="G187" s="127" t="str">
        <f t="shared" si="54"/>
        <v/>
      </c>
      <c r="H187" s="156">
        <f>SUM(H182:H186)+H181</f>
        <v>0</v>
      </c>
      <c r="I187" s="127" t="str">
        <f t="shared" si="55"/>
        <v/>
      </c>
    </row>
    <row r="188" spans="1:10" s="51" customFormat="1" ht="75" customHeight="1" x14ac:dyDescent="0.25">
      <c r="A188" s="70" t="s">
        <v>132</v>
      </c>
      <c r="B188" s="41"/>
      <c r="C188" s="42"/>
      <c r="D188" s="41"/>
      <c r="E188" s="42"/>
      <c r="F188" s="41"/>
      <c r="G188" s="41"/>
      <c r="H188" s="41"/>
      <c r="I188" s="41"/>
      <c r="J188" s="280"/>
    </row>
    <row r="189" spans="1:10" s="51" customFormat="1" ht="69.599999999999994" customHeight="1" x14ac:dyDescent="0.25">
      <c r="A189" s="114" t="s">
        <v>133</v>
      </c>
      <c r="B189" s="43"/>
      <c r="C189" s="43"/>
      <c r="D189" s="43"/>
      <c r="E189" s="43"/>
      <c r="F189" s="43"/>
      <c r="G189" s="43"/>
      <c r="H189" s="43"/>
      <c r="I189" s="43"/>
      <c r="J189" s="280"/>
    </row>
    <row r="190" spans="1:10" s="51" customFormat="1" ht="52.8" customHeight="1" x14ac:dyDescent="0.25">
      <c r="A190" s="114" t="s">
        <v>134</v>
      </c>
      <c r="B190" s="43"/>
      <c r="C190" s="43"/>
      <c r="D190" s="43"/>
      <c r="E190" s="43"/>
      <c r="F190" s="43"/>
      <c r="G190" s="43"/>
      <c r="H190" s="43"/>
      <c r="I190" s="43"/>
      <c r="J190" s="280"/>
    </row>
    <row r="191" spans="1:10" ht="25.05" customHeight="1" x14ac:dyDescent="0.25">
      <c r="A191" s="94" t="s">
        <v>135</v>
      </c>
      <c r="B191" s="124"/>
      <c r="C191" s="124"/>
      <c r="D191" s="124"/>
      <c r="E191" s="124"/>
      <c r="F191" s="124"/>
      <c r="G191" s="124"/>
      <c r="H191" s="124"/>
      <c r="I191" s="124"/>
    </row>
    <row r="192" spans="1:10" ht="25.05" customHeight="1" x14ac:dyDescent="0.25">
      <c r="A192" s="13" t="s">
        <v>136</v>
      </c>
      <c r="B192" s="124"/>
      <c r="C192" s="124"/>
      <c r="D192" s="124"/>
      <c r="E192" s="124"/>
      <c r="F192" s="124"/>
      <c r="G192" s="124"/>
      <c r="H192" s="124"/>
      <c r="I192" s="124"/>
    </row>
    <row r="193" spans="1:10" ht="34.200000000000003" customHeight="1" x14ac:dyDescent="0.25">
      <c r="A193" s="112" t="s">
        <v>137</v>
      </c>
      <c r="B193" s="16"/>
      <c r="C193" s="61"/>
      <c r="D193" s="16"/>
      <c r="E193" s="61"/>
      <c r="F193" s="16"/>
      <c r="G193" s="61"/>
      <c r="H193" s="16"/>
      <c r="I193" s="61"/>
    </row>
    <row r="194" spans="1:10" ht="34.200000000000003" customHeight="1" x14ac:dyDescent="0.25">
      <c r="A194" s="112" t="s">
        <v>138</v>
      </c>
      <c r="B194" s="16"/>
      <c r="C194" s="62"/>
      <c r="D194" s="16"/>
      <c r="E194" s="62"/>
      <c r="F194" s="16"/>
      <c r="G194" s="62"/>
      <c r="H194" s="16"/>
      <c r="I194" s="62"/>
    </row>
    <row r="195" spans="1:10" ht="34.200000000000003" customHeight="1" x14ac:dyDescent="0.25">
      <c r="A195" s="112" t="s">
        <v>139</v>
      </c>
      <c r="B195" s="22"/>
      <c r="C195" s="62"/>
      <c r="D195" s="22"/>
      <c r="E195" s="62"/>
      <c r="F195" s="22"/>
      <c r="G195" s="62"/>
      <c r="H195" s="22"/>
      <c r="I195" s="62"/>
    </row>
    <row r="196" spans="1:10" ht="38.4" customHeight="1" x14ac:dyDescent="0.25">
      <c r="A196" s="131" t="s">
        <v>140</v>
      </c>
      <c r="B196" s="16"/>
      <c r="C196" s="62"/>
      <c r="D196" s="16"/>
      <c r="E196" s="62"/>
      <c r="F196" s="16"/>
      <c r="G196" s="62"/>
      <c r="H196" s="16"/>
      <c r="I196" s="62"/>
    </row>
    <row r="197" spans="1:10" ht="38.4" customHeight="1" thickBot="1" x14ac:dyDescent="0.3">
      <c r="A197" s="138" t="s">
        <v>141</v>
      </c>
      <c r="B197" s="19"/>
      <c r="C197" s="62"/>
      <c r="D197" s="19"/>
      <c r="E197" s="62"/>
      <c r="F197" s="19"/>
      <c r="G197" s="62"/>
      <c r="H197" s="19"/>
      <c r="I197" s="62"/>
    </row>
    <row r="198" spans="1:10" s="4" customFormat="1" ht="36" customHeight="1" thickTop="1" x14ac:dyDescent="0.25">
      <c r="A198" s="139" t="s">
        <v>142</v>
      </c>
      <c r="B198" s="23">
        <f>SUM(B193:B197)</f>
        <v>0</v>
      </c>
      <c r="C198" s="62"/>
      <c r="D198" s="23">
        <f>SUM(D193:D197)</f>
        <v>0</v>
      </c>
      <c r="E198" s="62"/>
      <c r="F198" s="23">
        <f>SUM(F193:F197)</f>
        <v>0</v>
      </c>
      <c r="G198" s="62"/>
      <c r="H198" s="23">
        <f>SUM(H193:H197)</f>
        <v>0</v>
      </c>
      <c r="I198" s="62"/>
      <c r="J198" s="280"/>
    </row>
    <row r="199" spans="1:10" s="4" customFormat="1" ht="36" customHeight="1" x14ac:dyDescent="0.25">
      <c r="A199" s="140" t="s">
        <v>143</v>
      </c>
      <c r="B199" s="16">
        <f>'År 2017'!B200</f>
        <v>0</v>
      </c>
      <c r="C199" s="62"/>
      <c r="D199" s="16">
        <f>'År 2017'!D200</f>
        <v>0</v>
      </c>
      <c r="E199" s="62"/>
      <c r="F199" s="16">
        <f>'År 2017'!F200</f>
        <v>0</v>
      </c>
      <c r="G199" s="62"/>
      <c r="H199" s="16">
        <f>'År 2017'!H200</f>
        <v>0</v>
      </c>
      <c r="I199" s="62"/>
      <c r="J199" s="280"/>
    </row>
    <row r="200" spans="1:10" s="4" customFormat="1" ht="36" customHeight="1" x14ac:dyDescent="0.25">
      <c r="A200" s="140" t="s">
        <v>144</v>
      </c>
      <c r="B200" s="23">
        <f>SUM(B198:B199)</f>
        <v>0</v>
      </c>
      <c r="C200" s="62"/>
      <c r="D200" s="23">
        <f>SUM(D198:D199)</f>
        <v>0</v>
      </c>
      <c r="E200" s="62"/>
      <c r="F200" s="23">
        <f>SUM(F198:F199)</f>
        <v>0</v>
      </c>
      <c r="G200" s="62"/>
      <c r="H200" s="23">
        <f>SUM(H198:H199)</f>
        <v>0</v>
      </c>
      <c r="I200" s="62"/>
      <c r="J200" s="280"/>
    </row>
    <row r="201" spans="1:10" ht="63.6" customHeight="1" x14ac:dyDescent="0.25">
      <c r="A201" s="94" t="s">
        <v>145</v>
      </c>
      <c r="B201" s="272"/>
      <c r="C201" s="62"/>
      <c r="D201" s="272"/>
      <c r="E201" s="62"/>
      <c r="F201" s="272"/>
      <c r="G201" s="62"/>
      <c r="H201" s="272"/>
      <c r="I201" s="62"/>
    </row>
    <row r="202" spans="1:10" ht="35.4" customHeight="1" x14ac:dyDescent="0.25">
      <c r="A202" s="112" t="s">
        <v>146</v>
      </c>
      <c r="B202" s="16"/>
      <c r="C202" s="62"/>
      <c r="D202" s="16"/>
      <c r="E202" s="62"/>
      <c r="F202" s="16"/>
      <c r="G202" s="62"/>
      <c r="H202" s="16"/>
      <c r="I202" s="62"/>
    </row>
    <row r="203" spans="1:10" ht="35.4" customHeight="1" x14ac:dyDescent="0.25">
      <c r="A203" s="112" t="s">
        <v>147</v>
      </c>
      <c r="B203" s="16"/>
      <c r="C203" s="62"/>
      <c r="D203" s="16"/>
      <c r="E203" s="62"/>
      <c r="F203" s="16"/>
      <c r="G203" s="62"/>
      <c r="H203" s="16"/>
      <c r="I203" s="62"/>
    </row>
    <row r="204" spans="1:10" ht="39.6" customHeight="1" x14ac:dyDescent="0.25">
      <c r="A204" s="112" t="s">
        <v>148</v>
      </c>
      <c r="B204" s="16"/>
      <c r="C204" s="62"/>
      <c r="D204" s="16"/>
      <c r="E204" s="62"/>
      <c r="F204" s="16"/>
      <c r="G204" s="62"/>
      <c r="H204" s="16"/>
      <c r="I204" s="62"/>
    </row>
    <row r="205" spans="1:10" ht="39.6" customHeight="1" x14ac:dyDescent="0.25">
      <c r="A205" s="113" t="s">
        <v>149</v>
      </c>
      <c r="B205" s="16"/>
      <c r="C205" s="62"/>
      <c r="D205" s="16"/>
      <c r="E205" s="62"/>
      <c r="F205" s="16"/>
      <c r="G205" s="62"/>
      <c r="H205" s="16"/>
      <c r="I205" s="62"/>
    </row>
    <row r="206" spans="1:10" ht="39.6" customHeight="1" thickBot="1" x14ac:dyDescent="0.3">
      <c r="A206" s="143" t="s">
        <v>141</v>
      </c>
      <c r="B206" s="19"/>
      <c r="C206" s="62"/>
      <c r="D206" s="19"/>
      <c r="E206" s="62"/>
      <c r="F206" s="19"/>
      <c r="G206" s="62"/>
      <c r="H206" s="19"/>
      <c r="I206" s="62"/>
    </row>
    <row r="207" spans="1:10" ht="35.4" customHeight="1" thickTop="1" x14ac:dyDescent="0.25">
      <c r="A207" s="142" t="s">
        <v>150</v>
      </c>
      <c r="B207" s="23">
        <f>SUM(B202:B206)</f>
        <v>0</v>
      </c>
      <c r="C207" s="62"/>
      <c r="D207" s="23">
        <f>SUM(D202:D206)</f>
        <v>0</v>
      </c>
      <c r="E207" s="62"/>
      <c r="F207" s="23">
        <f>SUM(F202:F206)</f>
        <v>0</v>
      </c>
      <c r="G207" s="62"/>
      <c r="H207" s="23">
        <f>SUM(H202:H206)</f>
        <v>0</v>
      </c>
      <c r="I207" s="62"/>
    </row>
    <row r="208" spans="1:10" ht="35.4" customHeight="1" x14ac:dyDescent="0.25">
      <c r="A208" s="140" t="s">
        <v>143</v>
      </c>
      <c r="B208" s="16">
        <f>'År 2017'!B209</f>
        <v>0</v>
      </c>
      <c r="C208" s="62"/>
      <c r="D208" s="16">
        <f>'År 2017'!D209</f>
        <v>0</v>
      </c>
      <c r="E208" s="62"/>
      <c r="F208" s="16">
        <f>'År 2017'!F209</f>
        <v>0</v>
      </c>
      <c r="G208" s="62"/>
      <c r="H208" s="16">
        <f>'År 2017'!H209</f>
        <v>0</v>
      </c>
      <c r="I208" s="62"/>
    </row>
    <row r="209" spans="1:9" ht="35.4" customHeight="1" x14ac:dyDescent="0.25">
      <c r="A209" s="140" t="s">
        <v>151</v>
      </c>
      <c r="B209" s="23">
        <f>SUM(B207:B208)</f>
        <v>0</v>
      </c>
      <c r="C209" s="62"/>
      <c r="D209" s="23">
        <f>SUM(D207:D208)</f>
        <v>0</v>
      </c>
      <c r="E209" s="62"/>
      <c r="F209" s="23">
        <f>SUM(F207:F208)</f>
        <v>0</v>
      </c>
      <c r="G209" s="62"/>
      <c r="H209" s="23">
        <f>SUM(H207:H208)</f>
        <v>0</v>
      </c>
      <c r="I209" s="62"/>
    </row>
    <row r="210" spans="1:9" ht="57.6" customHeight="1" x14ac:dyDescent="0.25">
      <c r="A210" s="95" t="s">
        <v>152</v>
      </c>
      <c r="B210" s="208"/>
      <c r="C210" s="62"/>
      <c r="D210" s="208"/>
      <c r="E210" s="62"/>
      <c r="F210" s="208"/>
      <c r="G210" s="62"/>
      <c r="H210" s="208"/>
      <c r="I210" s="62"/>
    </row>
    <row r="211" spans="1:9" ht="36" customHeight="1" x14ac:dyDescent="0.25">
      <c r="A211" s="112" t="s">
        <v>153</v>
      </c>
      <c r="B211" s="16"/>
      <c r="C211" s="63"/>
      <c r="D211" s="16"/>
      <c r="E211" s="63"/>
      <c r="F211" s="16"/>
      <c r="G211" s="63"/>
      <c r="H211" s="16"/>
      <c r="I211" s="63"/>
    </row>
    <row r="212" spans="1:9" ht="36" customHeight="1" thickBot="1" x14ac:dyDescent="0.3">
      <c r="A212" s="141" t="s">
        <v>154</v>
      </c>
      <c r="B212" s="19"/>
      <c r="C212" s="63"/>
      <c r="D212" s="19"/>
      <c r="E212" s="63"/>
      <c r="F212" s="19"/>
      <c r="G212" s="63"/>
      <c r="H212" s="19"/>
      <c r="I212" s="63"/>
    </row>
    <row r="213" spans="1:9" ht="36" customHeight="1" thickTop="1" x14ac:dyDescent="0.25">
      <c r="A213" s="139" t="s">
        <v>155</v>
      </c>
      <c r="B213" s="23">
        <f>SUM(B211:B212)</f>
        <v>0</v>
      </c>
      <c r="C213" s="63"/>
      <c r="D213" s="23">
        <f>SUM(D211:D212)</f>
        <v>0</v>
      </c>
      <c r="E213" s="63"/>
      <c r="F213" s="23">
        <f>SUM(F211:F212)</f>
        <v>0</v>
      </c>
      <c r="G213" s="63"/>
      <c r="H213" s="23">
        <f>SUM(H211:H212)</f>
        <v>0</v>
      </c>
      <c r="I213" s="63"/>
    </row>
    <row r="214" spans="1:9" ht="33" customHeight="1" x14ac:dyDescent="0.25">
      <c r="A214" s="140" t="s">
        <v>143</v>
      </c>
      <c r="B214" s="16">
        <f>'År 2017'!B215</f>
        <v>0</v>
      </c>
      <c r="C214" s="63"/>
      <c r="D214" s="16">
        <f>'År 2017'!D215</f>
        <v>0</v>
      </c>
      <c r="E214" s="63"/>
      <c r="F214" s="16">
        <f>'År 2017'!F215</f>
        <v>0</v>
      </c>
      <c r="G214" s="63"/>
      <c r="H214" s="16">
        <f>'År 2017'!H215</f>
        <v>0</v>
      </c>
      <c r="I214" s="63"/>
    </row>
    <row r="215" spans="1:9" ht="38.4" customHeight="1" x14ac:dyDescent="0.25">
      <c r="A215" s="140" t="s">
        <v>156</v>
      </c>
      <c r="B215" s="23">
        <f>SUM(B213:B214)</f>
        <v>0</v>
      </c>
      <c r="C215" s="63"/>
      <c r="D215" s="23">
        <f>SUM(D213:D214)</f>
        <v>0</v>
      </c>
      <c r="E215" s="63"/>
      <c r="F215" s="23">
        <f>SUM(F213:F214)</f>
        <v>0</v>
      </c>
      <c r="G215" s="63"/>
      <c r="H215" s="23">
        <f>SUM(H213:H214)</f>
        <v>0</v>
      </c>
      <c r="I215" s="63"/>
    </row>
    <row r="216" spans="1:9" ht="53.4" customHeight="1" x14ac:dyDescent="0.25">
      <c r="A216" s="115" t="s">
        <v>157</v>
      </c>
      <c r="B216"/>
      <c r="C216" s="285"/>
      <c r="D216" s="286"/>
      <c r="E216" s="285"/>
      <c r="F216" s="286"/>
      <c r="G216" s="285"/>
      <c r="H216" s="286"/>
      <c r="I216" s="285"/>
    </row>
    <row r="217" spans="1:9" ht="39" customHeight="1" x14ac:dyDescent="0.25">
      <c r="A217" s="145" t="s">
        <v>158</v>
      </c>
      <c r="B217" s="59">
        <f>B179</f>
        <v>0</v>
      </c>
      <c r="C217" s="261"/>
      <c r="D217" s="59">
        <f>D179</f>
        <v>0</v>
      </c>
      <c r="E217" s="49"/>
      <c r="F217" s="59">
        <f>F179</f>
        <v>0</v>
      </c>
      <c r="G217" s="64"/>
      <c r="H217" s="59">
        <f>H179</f>
        <v>0</v>
      </c>
      <c r="I217" s="64"/>
    </row>
    <row r="218" spans="1:9" ht="39" customHeight="1" x14ac:dyDescent="0.25">
      <c r="A218" s="145" t="s">
        <v>159</v>
      </c>
      <c r="B218" s="59">
        <f>B180</f>
        <v>0</v>
      </c>
      <c r="C218" s="261"/>
      <c r="D218" s="59">
        <f>D180</f>
        <v>0</v>
      </c>
      <c r="E218" s="49"/>
      <c r="F218" s="59">
        <f>F180</f>
        <v>0</v>
      </c>
      <c r="G218" s="64"/>
      <c r="H218" s="59">
        <f>H180</f>
        <v>0</v>
      </c>
      <c r="I218" s="64"/>
    </row>
    <row r="219" spans="1:9" ht="39" customHeight="1" x14ac:dyDescent="0.25">
      <c r="A219" s="145" t="s">
        <v>160</v>
      </c>
      <c r="B219" s="59">
        <f>B182+B183+B184+B185</f>
        <v>0</v>
      </c>
      <c r="C219" s="261"/>
      <c r="D219" s="59">
        <f>D182+D183+D184+D185</f>
        <v>0</v>
      </c>
      <c r="E219" s="49"/>
      <c r="F219" s="59">
        <f>F182+F183+F184+F185</f>
        <v>0</v>
      </c>
      <c r="G219" s="64"/>
      <c r="H219" s="59">
        <f>H182+H183+H184+H185</f>
        <v>0</v>
      </c>
      <c r="I219" s="64"/>
    </row>
    <row r="220" spans="1:9" ht="39" customHeight="1" x14ac:dyDescent="0.25">
      <c r="A220" s="146" t="s">
        <v>130</v>
      </c>
      <c r="B220" s="59">
        <f>B186</f>
        <v>0</v>
      </c>
      <c r="C220" s="261"/>
      <c r="D220" s="59">
        <f>D186</f>
        <v>0</v>
      </c>
      <c r="E220" s="49"/>
      <c r="F220" s="59">
        <f>F186</f>
        <v>0</v>
      </c>
      <c r="G220" s="64"/>
      <c r="H220" s="59">
        <f>H186</f>
        <v>0</v>
      </c>
      <c r="I220" s="64"/>
    </row>
    <row r="221" spans="1:9" ht="39" customHeight="1" x14ac:dyDescent="0.25">
      <c r="A221" s="147" t="s">
        <v>144</v>
      </c>
      <c r="B221" s="59">
        <f>B200</f>
        <v>0</v>
      </c>
      <c r="C221" s="261"/>
      <c r="D221" s="59">
        <f>D200</f>
        <v>0</v>
      </c>
      <c r="E221" s="49"/>
      <c r="F221" s="59">
        <f>F200</f>
        <v>0</v>
      </c>
      <c r="G221" s="64"/>
      <c r="H221" s="59">
        <f>H200</f>
        <v>0</v>
      </c>
      <c r="I221" s="64"/>
    </row>
    <row r="222" spans="1:9" ht="39" customHeight="1" x14ac:dyDescent="0.25">
      <c r="A222" s="145" t="s">
        <v>151</v>
      </c>
      <c r="B222" s="59">
        <f>B209</f>
        <v>0</v>
      </c>
      <c r="C222" s="261"/>
      <c r="D222" s="59">
        <f>D209</f>
        <v>0</v>
      </c>
      <c r="E222" s="49"/>
      <c r="F222" s="59">
        <f>F209</f>
        <v>0</v>
      </c>
      <c r="G222" s="64"/>
      <c r="H222" s="59">
        <f>H209</f>
        <v>0</v>
      </c>
      <c r="I222" s="64"/>
    </row>
    <row r="223" spans="1:9" ht="39" customHeight="1" thickBot="1" x14ac:dyDescent="0.3">
      <c r="A223" s="148" t="s">
        <v>161</v>
      </c>
      <c r="B223" s="60">
        <f>B215</f>
        <v>0</v>
      </c>
      <c r="C223"/>
      <c r="D223" s="60">
        <f>D215</f>
        <v>0</v>
      </c>
      <c r="E223" s="49"/>
      <c r="F223" s="60">
        <f>F215</f>
        <v>0</v>
      </c>
      <c r="G223" s="64"/>
      <c r="H223" s="60">
        <f>H215</f>
        <v>0</v>
      </c>
      <c r="I223" s="64"/>
    </row>
    <row r="224" spans="1:9" ht="46.2" customHeight="1" thickTop="1" x14ac:dyDescent="0.25">
      <c r="A224" s="284" t="s">
        <v>450</v>
      </c>
      <c r="B224" s="157">
        <f>SUM(B217:B223)</f>
        <v>0</v>
      </c>
      <c r="C224" s="68"/>
      <c r="D224" s="157">
        <f>SUM(D217:D223)</f>
        <v>0</v>
      </c>
      <c r="E224" s="49"/>
      <c r="F224" s="157">
        <f>SUM(F217:F223)</f>
        <v>0</v>
      </c>
      <c r="G224" s="64"/>
      <c r="H224" s="157">
        <f>SUM(H217:H223)</f>
        <v>0</v>
      </c>
      <c r="I224" s="64"/>
    </row>
    <row r="225" spans="1:17" ht="92.4" customHeight="1" x14ac:dyDescent="0.25">
      <c r="A225" s="283" t="s">
        <v>451</v>
      </c>
      <c r="B225"/>
      <c r="C225"/>
      <c r="D225"/>
      <c r="E225"/>
      <c r="F225"/>
      <c r="G225"/>
      <c r="H225"/>
      <c r="I225" s="64"/>
    </row>
    <row r="226" spans="1:17" ht="32.4" customHeight="1" x14ac:dyDescent="0.25">
      <c r="A226" s="149" t="s">
        <v>163</v>
      </c>
      <c r="B226" s="201"/>
      <c r="C226" s="261"/>
      <c r="D226" s="49"/>
      <c r="E226" s="49"/>
      <c r="F226" s="44"/>
      <c r="G226" s="64"/>
      <c r="I226" s="64"/>
    </row>
    <row r="227" spans="1:17" ht="32.4" customHeight="1" x14ac:dyDescent="0.25">
      <c r="A227" s="150" t="s">
        <v>164</v>
      </c>
      <c r="B227" s="201"/>
      <c r="C227" s="261"/>
      <c r="D227" s="49"/>
      <c r="E227" s="49"/>
      <c r="F227" s="44"/>
      <c r="G227" s="64"/>
      <c r="I227" s="64"/>
    </row>
    <row r="228" spans="1:17" ht="32.4" customHeight="1" x14ac:dyDescent="0.25">
      <c r="A228" s="149" t="s">
        <v>165</v>
      </c>
      <c r="B228" s="201"/>
      <c r="C228" s="262"/>
      <c r="D228" s="49"/>
      <c r="E228" s="49"/>
      <c r="F228" s="44"/>
      <c r="G228" s="64"/>
      <c r="I228" s="64"/>
    </row>
    <row r="229" spans="1:17" s="1" customFormat="1" ht="43.2" customHeight="1" thickBot="1" x14ac:dyDescent="0.3">
      <c r="A229" s="151" t="s">
        <v>166</v>
      </c>
      <c r="B229" s="202">
        <f>B226-(SUM(B227:B228))</f>
        <v>0</v>
      </c>
      <c r="C229" s="153"/>
      <c r="D229" s="65"/>
      <c r="E229" s="65"/>
      <c r="F229" s="44"/>
      <c r="G229" s="66"/>
      <c r="H229" s="44"/>
      <c r="I229" s="66"/>
      <c r="J229" s="280"/>
      <c r="K229" s="3"/>
      <c r="L229" s="3"/>
      <c r="M229" s="3"/>
      <c r="N229" s="3"/>
      <c r="O229" s="3"/>
      <c r="P229" s="3"/>
      <c r="Q229" s="3"/>
    </row>
    <row r="230" spans="1:17" s="1" customFormat="1" ht="45.6" customHeight="1" thickTop="1" thickBot="1" x14ac:dyDescent="0.3">
      <c r="A230" s="152" t="s">
        <v>167</v>
      </c>
      <c r="B230" s="161">
        <f>ROUNDDOWN(B224-B229,2)</f>
        <v>0</v>
      </c>
      <c r="C230" s="162" t="str">
        <f>IF((B230)=0,"",IF((B230)&lt;&gt;0,"Kontrollera siffrorna!"))</f>
        <v/>
      </c>
      <c r="D230" s="65"/>
      <c r="E230"/>
      <c r="F230" s="44"/>
      <c r="G230" s="66"/>
      <c r="H230" s="44"/>
      <c r="I230" s="66"/>
      <c r="J230" s="280"/>
      <c r="K230" s="3"/>
      <c r="L230" s="3"/>
      <c r="M230" s="3"/>
      <c r="N230" s="3"/>
      <c r="O230" s="3"/>
      <c r="P230" s="3"/>
      <c r="Q230" s="3"/>
    </row>
    <row r="231" spans="1:17" s="1" customFormat="1" ht="30.6" customHeight="1" thickTop="1" x14ac:dyDescent="0.25">
      <c r="A231" s="149" t="s">
        <v>168</v>
      </c>
      <c r="B231" s="201">
        <f>'År 2017'!B226</f>
        <v>0</v>
      </c>
      <c r="C231" s="261"/>
      <c r="D231" s="49"/>
      <c r="E231" s="49"/>
      <c r="F231" s="44"/>
      <c r="G231" s="64"/>
      <c r="H231" s="44"/>
      <c r="I231" s="64"/>
      <c r="J231" s="280"/>
      <c r="K231" s="3"/>
      <c r="L231" s="3"/>
      <c r="M231" s="3"/>
      <c r="N231" s="3"/>
      <c r="O231" s="3"/>
      <c r="P231" s="3"/>
      <c r="Q231" s="3"/>
    </row>
    <row r="232" spans="1:17" s="1" customFormat="1" ht="30.6" customHeight="1" x14ac:dyDescent="0.25">
      <c r="A232" s="149" t="s">
        <v>169</v>
      </c>
      <c r="B232" s="201">
        <f>'År 2017'!B227</f>
        <v>0</v>
      </c>
      <c r="C232" s="261"/>
      <c r="D232" s="49"/>
      <c r="E232" s="49"/>
      <c r="F232" s="44"/>
      <c r="G232" s="64"/>
      <c r="H232" s="44"/>
      <c r="I232" s="64"/>
      <c r="J232" s="280"/>
      <c r="K232" s="3"/>
      <c r="L232" s="3"/>
      <c r="M232" s="3"/>
      <c r="N232" s="3"/>
      <c r="O232" s="3"/>
      <c r="P232" s="3"/>
      <c r="Q232" s="3"/>
    </row>
    <row r="233" spans="1:17" s="1" customFormat="1" ht="30.6" customHeight="1" x14ac:dyDescent="0.25">
      <c r="A233" s="149" t="s">
        <v>170</v>
      </c>
      <c r="B233" s="201">
        <f>'År 2017'!B228</f>
        <v>0</v>
      </c>
      <c r="C233" s="261"/>
      <c r="D233" s="49"/>
      <c r="E233" s="49"/>
      <c r="F233" s="44"/>
      <c r="G233" s="64"/>
      <c r="H233" s="44"/>
      <c r="I233" s="64"/>
      <c r="J233" s="280"/>
      <c r="K233" s="3"/>
      <c r="L233" s="3"/>
      <c r="M233" s="3"/>
      <c r="N233" s="3"/>
      <c r="O233" s="3"/>
      <c r="P233" s="3"/>
      <c r="Q233" s="3"/>
    </row>
    <row r="234" spans="1:17" s="1" customFormat="1" ht="45" customHeight="1" x14ac:dyDescent="0.25">
      <c r="A234" s="163" t="s">
        <v>171</v>
      </c>
      <c r="B234" s="203">
        <f>B231-(SUM(B232:B233))</f>
        <v>0</v>
      </c>
      <c r="C234"/>
      <c r="D234" s="49"/>
      <c r="E234" s="49"/>
      <c r="F234" s="44"/>
      <c r="G234" s="64"/>
      <c r="H234" s="44"/>
      <c r="I234" s="64"/>
      <c r="J234" s="280"/>
      <c r="K234" s="3"/>
      <c r="L234" s="3"/>
      <c r="M234" s="3"/>
      <c r="N234" s="3"/>
      <c r="O234" s="3"/>
      <c r="P234" s="3"/>
      <c r="Q234" s="3"/>
    </row>
    <row r="235" spans="1:17" s="1" customFormat="1" ht="65.400000000000006" customHeight="1" x14ac:dyDescent="0.25">
      <c r="A235" s="116" t="s">
        <v>172</v>
      </c>
      <c r="B235" s="14"/>
      <c r="C235" s="44"/>
      <c r="D235" s="44"/>
      <c r="E235" s="44"/>
      <c r="F235" s="44"/>
      <c r="G235" s="44"/>
      <c r="H235" s="44"/>
      <c r="I235" s="44"/>
      <c r="J235" s="280"/>
      <c r="K235" s="3"/>
      <c r="L235" s="3"/>
      <c r="M235" s="3"/>
      <c r="N235" s="3"/>
      <c r="O235" s="3"/>
      <c r="P235" s="3"/>
      <c r="Q235" s="3"/>
    </row>
    <row r="236" spans="1:17" s="1" customFormat="1" ht="25.05" customHeight="1" x14ac:dyDescent="0.25">
      <c r="A236" s="117" t="s">
        <v>173</v>
      </c>
      <c r="B236" s="71"/>
      <c r="C236" s="67"/>
      <c r="D236" s="273"/>
      <c r="E236" s="44"/>
      <c r="F236" s="273"/>
      <c r="G236" s="44"/>
      <c r="H236" s="273"/>
      <c r="I236" s="44"/>
      <c r="J236" s="280"/>
      <c r="K236" s="3"/>
      <c r="L236" s="3"/>
      <c r="M236" s="3"/>
      <c r="N236" s="3"/>
      <c r="O236" s="3"/>
      <c r="P236" s="3"/>
      <c r="Q236" s="3"/>
    </row>
    <row r="237" spans="1:17" s="1" customFormat="1" ht="25.05" customHeight="1" x14ac:dyDescent="0.25">
      <c r="A237" s="96" t="s">
        <v>174</v>
      </c>
      <c r="B237" s="72"/>
      <c r="C237" s="67"/>
      <c r="D237" s="209"/>
      <c r="E237" s="44"/>
      <c r="F237" s="209"/>
      <c r="G237" s="44"/>
      <c r="H237" s="209"/>
      <c r="I237" s="44"/>
      <c r="J237" s="280"/>
      <c r="K237" s="3"/>
      <c r="L237" s="3"/>
      <c r="M237" s="3"/>
      <c r="N237" s="3"/>
      <c r="O237" s="3"/>
      <c r="P237" s="3"/>
      <c r="Q237" s="3"/>
    </row>
    <row r="238" spans="1:17" s="1" customFormat="1" ht="25.05" customHeight="1" x14ac:dyDescent="0.25">
      <c r="A238" s="97" t="s">
        <v>175</v>
      </c>
      <c r="B238" s="72"/>
      <c r="C238" s="67"/>
      <c r="D238" s="209"/>
      <c r="E238" s="44"/>
      <c r="F238" s="209"/>
      <c r="G238" s="44"/>
      <c r="H238" s="209"/>
      <c r="I238" s="44"/>
      <c r="J238" s="280"/>
      <c r="K238" s="3"/>
      <c r="L238" s="3"/>
      <c r="M238" s="3"/>
      <c r="N238" s="3"/>
      <c r="O238" s="3"/>
      <c r="P238" s="3"/>
      <c r="Q238" s="3"/>
    </row>
    <row r="239" spans="1:17" s="1" customFormat="1" ht="25.05" customHeight="1" x14ac:dyDescent="0.25">
      <c r="A239" s="96" t="s">
        <v>176</v>
      </c>
      <c r="B239" s="72"/>
      <c r="C239" s="67"/>
      <c r="D239" s="209"/>
      <c r="E239" s="44"/>
      <c r="F239" s="209"/>
      <c r="G239" s="44"/>
      <c r="H239" s="209"/>
      <c r="I239" s="44"/>
      <c r="J239" s="280"/>
      <c r="K239" s="3"/>
      <c r="L239" s="3"/>
      <c r="M239" s="3"/>
      <c r="N239" s="3"/>
      <c r="O239" s="3"/>
      <c r="P239" s="3"/>
      <c r="Q239" s="3"/>
    </row>
    <row r="240" spans="1:17" s="1" customFormat="1" ht="25.05" customHeight="1" x14ac:dyDescent="0.25">
      <c r="A240" s="96" t="s">
        <v>177</v>
      </c>
      <c r="B240" s="72"/>
      <c r="C240" s="67"/>
      <c r="D240" s="209"/>
      <c r="E240" s="44"/>
      <c r="F240" s="209"/>
      <c r="G240" s="44"/>
      <c r="H240" s="209"/>
      <c r="I240" s="44"/>
      <c r="J240" s="280"/>
      <c r="K240" s="3"/>
      <c r="L240" s="3"/>
      <c r="M240" s="3"/>
      <c r="N240" s="3"/>
      <c r="O240" s="3"/>
      <c r="P240" s="3"/>
      <c r="Q240" s="3"/>
    </row>
    <row r="241" spans="1:17" s="1" customFormat="1" ht="25.05" customHeight="1" x14ac:dyDescent="0.25">
      <c r="A241" s="118" t="s">
        <v>178</v>
      </c>
      <c r="B241" s="73"/>
      <c r="C241" s="44"/>
      <c r="D241" s="183"/>
      <c r="E241" s="68"/>
      <c r="F241" s="183"/>
      <c r="G241" s="44"/>
      <c r="H241" s="183"/>
      <c r="I241" s="44"/>
      <c r="J241" s="280"/>
      <c r="K241" s="3"/>
      <c r="L241" s="3"/>
      <c r="M241" s="3"/>
      <c r="N241" s="3"/>
      <c r="O241" s="3"/>
      <c r="P241" s="3"/>
      <c r="Q241" s="3"/>
    </row>
    <row r="242" spans="1:17" s="1" customFormat="1" ht="25.05" customHeight="1" x14ac:dyDescent="0.25">
      <c r="A242" s="98" t="s">
        <v>179</v>
      </c>
      <c r="B242" s="74">
        <f>SUM(B237:B241)</f>
        <v>0</v>
      </c>
      <c r="C242" s="44"/>
      <c r="D242" s="210">
        <f>SUM(D237:D241)</f>
        <v>0</v>
      </c>
      <c r="E242" s="58"/>
      <c r="F242" s="210">
        <f>SUM(F237:F241)</f>
        <v>0</v>
      </c>
      <c r="G242" s="44"/>
      <c r="H242" s="210">
        <f>SUM(H237:H241)</f>
        <v>0</v>
      </c>
      <c r="I242" s="44"/>
      <c r="J242" s="280"/>
      <c r="K242" s="3"/>
      <c r="L242" s="3"/>
      <c r="M242" s="3"/>
      <c r="N242" s="3"/>
      <c r="O242" s="3"/>
      <c r="P242" s="3"/>
      <c r="Q242" s="3"/>
    </row>
    <row r="243" spans="1:17" s="58" customFormat="1" ht="25.05" customHeight="1" x14ac:dyDescent="0.25">
      <c r="A243" s="97" t="s">
        <v>180</v>
      </c>
      <c r="B243" s="75">
        <f>B25+B46+B63+B64+B65+B89+B107+B108+B123+B124+B139+B140+B154+B155+B156+B193+B202</f>
        <v>0</v>
      </c>
      <c r="C243" s="44"/>
      <c r="D243" s="211">
        <f>D25+D46+D63+D64+D65+D89+D107+D108+D123+D124+D139+D140+D154+D155+D156+D193+D202</f>
        <v>0</v>
      </c>
      <c r="F243" s="211">
        <f>F25+F46+F63+F64+F65+F89+F107+F108+F123+F124+F139+F140+F154+F155+F156+F193+F202</f>
        <v>0</v>
      </c>
      <c r="G243" s="44"/>
      <c r="H243" s="211">
        <f>H25+H46+H63+H64+H65+H89+H107+H108+H123+H124+H139+H140+H154+H155+H156+H193+H202</f>
        <v>0</v>
      </c>
      <c r="I243" s="44"/>
      <c r="J243" s="280"/>
      <c r="K243" s="3"/>
      <c r="L243" s="3"/>
      <c r="M243" s="3"/>
      <c r="N243" s="3"/>
      <c r="O243" s="3"/>
      <c r="P243" s="3"/>
      <c r="Q243" s="3"/>
    </row>
    <row r="244" spans="1:17" s="58" customFormat="1" ht="25.05" customHeight="1" x14ac:dyDescent="0.25">
      <c r="A244" s="97" t="s">
        <v>181</v>
      </c>
      <c r="B244" s="76">
        <f>-(B44+B51-B66+B87+B94+B112+B114-B194-B203-B83-B41-B43-B85+B52+B95)</f>
        <v>0</v>
      </c>
      <c r="C244" s="44"/>
      <c r="D244" s="211">
        <f>-(D44+D51-D66+D87+D94+D112+D114-D194-D203-D83-D41-D43-D85+D52+D95)</f>
        <v>0</v>
      </c>
      <c r="E244" s="44"/>
      <c r="F244" s="211">
        <f>-(F44+F51-F66+F87+F94+F112+F114-F194-F203-F83-F41-F43-F85+F52+F95)</f>
        <v>0</v>
      </c>
      <c r="G244" s="44"/>
      <c r="H244" s="211">
        <f>-(H44+H51-H66+H87+H94+H112+H114-H194-H203-H83-H41-H43-H85+H52+H95)</f>
        <v>0</v>
      </c>
      <c r="I244" s="44"/>
      <c r="J244" s="280"/>
      <c r="K244" s="3"/>
      <c r="L244" s="3"/>
      <c r="M244" s="3"/>
      <c r="N244" s="3"/>
      <c r="O244" s="3"/>
      <c r="P244" s="3"/>
      <c r="Q244" s="3"/>
    </row>
    <row r="245" spans="1:17" s="58" customFormat="1" ht="25.05" customHeight="1" x14ac:dyDescent="0.25">
      <c r="A245" s="96" t="s">
        <v>176</v>
      </c>
      <c r="B245" s="75">
        <f>B239</f>
        <v>0</v>
      </c>
      <c r="C245" s="44"/>
      <c r="D245" s="211">
        <f>D239</f>
        <v>0</v>
      </c>
      <c r="E245" s="44"/>
      <c r="F245" s="211">
        <f>F239</f>
        <v>0</v>
      </c>
      <c r="G245" s="44"/>
      <c r="H245" s="211">
        <f>H239</f>
        <v>0</v>
      </c>
      <c r="I245" s="44"/>
      <c r="J245" s="280"/>
      <c r="K245" s="3"/>
      <c r="L245" s="3"/>
      <c r="M245" s="3"/>
      <c r="N245" s="3"/>
      <c r="O245" s="3"/>
      <c r="P245" s="3"/>
      <c r="Q245" s="3"/>
    </row>
    <row r="246" spans="1:17" s="58" customFormat="1" ht="25.05" customHeight="1" x14ac:dyDescent="0.25">
      <c r="A246" s="96" t="s">
        <v>177</v>
      </c>
      <c r="B246" s="75">
        <f>B240</f>
        <v>0</v>
      </c>
      <c r="C246" s="44"/>
      <c r="D246" s="211">
        <f>D240</f>
        <v>0</v>
      </c>
      <c r="E246" s="44"/>
      <c r="F246" s="211">
        <f>F240</f>
        <v>0</v>
      </c>
      <c r="G246" s="44"/>
      <c r="H246" s="211">
        <f>H240</f>
        <v>0</v>
      </c>
      <c r="I246" s="44"/>
      <c r="J246" s="280"/>
      <c r="K246" s="3"/>
      <c r="L246" s="3"/>
      <c r="M246" s="3"/>
      <c r="N246" s="3"/>
      <c r="O246" s="3"/>
      <c r="P246" s="3"/>
      <c r="Q246" s="3"/>
    </row>
    <row r="247" spans="1:17" s="58" customFormat="1" ht="25.05" customHeight="1" x14ac:dyDescent="0.25">
      <c r="A247" s="118" t="s">
        <v>178</v>
      </c>
      <c r="B247" s="82">
        <f>-(B43+B85)</f>
        <v>0</v>
      </c>
      <c r="C247" s="44"/>
      <c r="D247" s="218">
        <f>-(D43+D85)</f>
        <v>0</v>
      </c>
      <c r="E247" s="44"/>
      <c r="F247" s="218">
        <f>-(F43+F85)</f>
        <v>0</v>
      </c>
      <c r="G247" s="44"/>
      <c r="H247" s="218">
        <f>-(H43+H85)</f>
        <v>0</v>
      </c>
      <c r="I247" s="44"/>
      <c r="J247" s="280"/>
      <c r="K247" s="3"/>
      <c r="L247" s="3"/>
      <c r="M247" s="3"/>
      <c r="N247" s="3"/>
      <c r="O247" s="3"/>
      <c r="P247" s="3"/>
      <c r="Q247" s="3"/>
    </row>
    <row r="248" spans="1:17" s="58" customFormat="1" ht="25.05" customHeight="1" x14ac:dyDescent="0.25">
      <c r="A248" s="98" t="s">
        <v>182</v>
      </c>
      <c r="B248" s="74">
        <f>SUM(B243:B247)</f>
        <v>0</v>
      </c>
      <c r="C248" s="44"/>
      <c r="D248" s="210">
        <f>SUM(D243:D247)</f>
        <v>0</v>
      </c>
      <c r="E248" s="44"/>
      <c r="F248" s="210">
        <f>SUM(F243:F247)</f>
        <v>0</v>
      </c>
      <c r="G248" s="44"/>
      <c r="H248" s="210">
        <f>SUM(H243:H247)</f>
        <v>0</v>
      </c>
      <c r="I248" s="44"/>
      <c r="J248" s="280"/>
      <c r="K248" s="3"/>
      <c r="L248" s="3"/>
      <c r="M248" s="3"/>
      <c r="N248" s="3"/>
      <c r="O248" s="3"/>
      <c r="P248" s="3"/>
      <c r="Q248" s="3"/>
    </row>
    <row r="249" spans="1:17" s="58" customFormat="1" ht="25.05" customHeight="1" x14ac:dyDescent="0.25">
      <c r="A249" s="97" t="s">
        <v>183</v>
      </c>
      <c r="B249" s="78">
        <f>ROUNDDOWN(B242-B248,2)</f>
        <v>0</v>
      </c>
      <c r="C249" s="204" t="str">
        <f>IF((B249)=0,"",IF((B249)&lt;&gt;0,"Kontrollera siffrorna!"))</f>
        <v/>
      </c>
      <c r="D249" s="218">
        <f>ROUNDDOWN(D242-D248,2)</f>
        <v>0</v>
      </c>
      <c r="E249" s="44"/>
      <c r="F249" s="218">
        <f>ROUNDDOWN(F242-F248,2)</f>
        <v>0</v>
      </c>
      <c r="G249" s="44"/>
      <c r="H249" s="218">
        <f>ROUNDDOWN(H242-H248,2)</f>
        <v>0</v>
      </c>
      <c r="I249" s="44"/>
      <c r="J249" s="280"/>
      <c r="K249" s="3"/>
      <c r="L249" s="3"/>
      <c r="M249" s="3"/>
      <c r="N249" s="3"/>
      <c r="O249" s="3"/>
      <c r="P249" s="3"/>
      <c r="Q249" s="3"/>
    </row>
    <row r="250" spans="1:17" s="58" customFormat="1" ht="30.6" customHeight="1" x14ac:dyDescent="0.25">
      <c r="A250" s="117" t="s">
        <v>184</v>
      </c>
      <c r="B250" s="71"/>
      <c r="C250" s="44"/>
      <c r="D250" s="273"/>
      <c r="E250" s="44"/>
      <c r="F250" s="273"/>
      <c r="G250" s="44"/>
      <c r="H250" s="273"/>
      <c r="I250" s="44"/>
      <c r="J250" s="280"/>
      <c r="K250" s="3"/>
      <c r="L250" s="3"/>
      <c r="M250" s="3"/>
      <c r="N250" s="3"/>
      <c r="O250" s="3"/>
      <c r="P250" s="3"/>
      <c r="Q250" s="3"/>
    </row>
    <row r="251" spans="1:17" s="58" customFormat="1" ht="25.05" customHeight="1" x14ac:dyDescent="0.25">
      <c r="A251" s="96" t="s">
        <v>185</v>
      </c>
      <c r="B251" s="72"/>
      <c r="C251" s="44"/>
      <c r="D251" s="209"/>
      <c r="E251" s="44"/>
      <c r="F251" s="209"/>
      <c r="G251" s="44"/>
      <c r="H251" s="209"/>
      <c r="I251" s="44"/>
      <c r="J251" s="280"/>
      <c r="K251" s="3"/>
      <c r="L251" s="3"/>
      <c r="M251" s="3"/>
      <c r="N251" s="3"/>
      <c r="O251" s="3"/>
      <c r="P251" s="3"/>
      <c r="Q251" s="3"/>
    </row>
    <row r="252" spans="1:17" s="58" customFormat="1" ht="25.05" customHeight="1" x14ac:dyDescent="0.25">
      <c r="A252" s="97" t="s">
        <v>186</v>
      </c>
      <c r="B252" s="77">
        <f>-B239</f>
        <v>0</v>
      </c>
      <c r="C252" s="44"/>
      <c r="D252" s="212">
        <f>-D239</f>
        <v>0</v>
      </c>
      <c r="E252" s="44"/>
      <c r="F252" s="212">
        <f>-F239</f>
        <v>0</v>
      </c>
      <c r="G252" s="44"/>
      <c r="H252" s="212">
        <f>-H239</f>
        <v>0</v>
      </c>
      <c r="I252" s="44"/>
      <c r="J252" s="280"/>
      <c r="K252" s="3"/>
      <c r="L252" s="3"/>
      <c r="M252" s="3"/>
      <c r="N252" s="3"/>
      <c r="O252" s="3"/>
      <c r="P252" s="3"/>
      <c r="Q252" s="3"/>
    </row>
    <row r="253" spans="1:17" s="58" customFormat="1" ht="25.05" customHeight="1" x14ac:dyDescent="0.25">
      <c r="A253" s="97" t="s">
        <v>187</v>
      </c>
      <c r="B253" s="78">
        <f>SUM(B251:B252)</f>
        <v>0</v>
      </c>
      <c r="C253" s="44"/>
      <c r="D253" s="213">
        <f>SUM(D251:D252)</f>
        <v>0</v>
      </c>
      <c r="E253" s="44"/>
      <c r="F253" s="213">
        <f>SUM(F251:F252)</f>
        <v>0</v>
      </c>
      <c r="G253" s="44"/>
      <c r="H253" s="213">
        <f>SUM(H251:H252)</f>
        <v>0</v>
      </c>
      <c r="I253" s="44"/>
      <c r="J253" s="280"/>
      <c r="K253" s="3"/>
      <c r="L253" s="3"/>
      <c r="M253" s="3"/>
      <c r="N253" s="3"/>
      <c r="O253" s="3"/>
      <c r="P253" s="3"/>
      <c r="Q253" s="3"/>
    </row>
    <row r="254" spans="1:17" s="58" customFormat="1" ht="25.05" customHeight="1" x14ac:dyDescent="0.25">
      <c r="A254" s="96" t="s">
        <v>188</v>
      </c>
      <c r="B254" s="79">
        <f>'År 2017'!B251</f>
        <v>0</v>
      </c>
      <c r="C254" s="44"/>
      <c r="D254" s="214">
        <f>'År 2017'!D251</f>
        <v>0</v>
      </c>
      <c r="E254" s="44"/>
      <c r="F254" s="214">
        <f>'År 2017'!F251</f>
        <v>0</v>
      </c>
      <c r="G254" s="44"/>
      <c r="H254" s="214">
        <f>'År 2017'!H251</f>
        <v>0</v>
      </c>
      <c r="I254" s="44"/>
      <c r="J254" s="280"/>
      <c r="K254" s="3"/>
      <c r="L254" s="3"/>
      <c r="M254" s="3"/>
      <c r="N254" s="3"/>
      <c r="O254" s="3"/>
      <c r="P254" s="3"/>
      <c r="Q254" s="3"/>
    </row>
    <row r="255" spans="1:17" s="58" customFormat="1" ht="25.05" customHeight="1" x14ac:dyDescent="0.25">
      <c r="A255" s="98" t="s">
        <v>189</v>
      </c>
      <c r="B255" s="74">
        <f>B253-B254</f>
        <v>0</v>
      </c>
      <c r="C255" s="44"/>
      <c r="D255" s="210">
        <f>D253-D254</f>
        <v>0</v>
      </c>
      <c r="E255" s="44"/>
      <c r="F255" s="210">
        <f>F253-F254</f>
        <v>0</v>
      </c>
      <c r="G255" s="44"/>
      <c r="H255" s="210">
        <f>H253-H254</f>
        <v>0</v>
      </c>
      <c r="I255" s="44"/>
      <c r="J255" s="280"/>
      <c r="K255" s="3"/>
      <c r="L255" s="3"/>
      <c r="M255" s="3"/>
      <c r="N255" s="3"/>
      <c r="O255" s="3"/>
      <c r="P255" s="3"/>
      <c r="Q255" s="3"/>
    </row>
    <row r="256" spans="1:17" s="58" customFormat="1" ht="33" customHeight="1" x14ac:dyDescent="0.25">
      <c r="A256" s="97" t="s">
        <v>190</v>
      </c>
      <c r="B256" s="75">
        <f>B41+B83+B113-B170-B174</f>
        <v>0</v>
      </c>
      <c r="C256" s="44"/>
      <c r="D256" s="211">
        <f>D41+D83+D113-D170-D174</f>
        <v>0</v>
      </c>
      <c r="E256" s="44"/>
      <c r="F256" s="211">
        <f>F41+F83+F113-F170-F174</f>
        <v>0</v>
      </c>
      <c r="G256" s="44"/>
      <c r="H256" s="211">
        <f>H41+H83+H113-H170-H174</f>
        <v>0</v>
      </c>
      <c r="I256" s="44"/>
      <c r="J256" s="280"/>
      <c r="K256" s="3"/>
      <c r="L256" s="3"/>
      <c r="M256" s="3"/>
      <c r="N256" s="3"/>
      <c r="O256" s="3"/>
      <c r="P256" s="3"/>
      <c r="Q256" s="3"/>
    </row>
    <row r="257" spans="1:17" s="58" customFormat="1" ht="33" customHeight="1" x14ac:dyDescent="0.25">
      <c r="A257" s="97" t="s">
        <v>191</v>
      </c>
      <c r="B257" s="75">
        <f>B196</f>
        <v>0</v>
      </c>
      <c r="C257" s="44"/>
      <c r="D257" s="211">
        <f>D196</f>
        <v>0</v>
      </c>
      <c r="E257" s="44"/>
      <c r="F257" s="211">
        <f>F196</f>
        <v>0</v>
      </c>
      <c r="G257" s="44"/>
      <c r="H257" s="211">
        <f>H196</f>
        <v>0</v>
      </c>
      <c r="I257" s="44"/>
      <c r="J257" s="280"/>
      <c r="K257" s="3"/>
      <c r="L257" s="3"/>
      <c r="M257" s="3"/>
      <c r="N257" s="3"/>
      <c r="O257" s="3"/>
      <c r="P257" s="3"/>
      <c r="Q257" s="3"/>
    </row>
    <row r="258" spans="1:17" s="58" customFormat="1" ht="33" customHeight="1" x14ac:dyDescent="0.25">
      <c r="A258" s="97" t="s">
        <v>192</v>
      </c>
      <c r="B258" s="75">
        <f>B205</f>
        <v>0</v>
      </c>
      <c r="C258" s="44"/>
      <c r="D258" s="211">
        <f>D205</f>
        <v>0</v>
      </c>
      <c r="E258" s="44"/>
      <c r="F258" s="211">
        <f>F205</f>
        <v>0</v>
      </c>
      <c r="G258" s="44"/>
      <c r="H258" s="211">
        <f>H205</f>
        <v>0</v>
      </c>
      <c r="I258" s="44"/>
      <c r="J258" s="280"/>
      <c r="K258" s="3"/>
      <c r="L258" s="3"/>
      <c r="M258" s="3"/>
      <c r="N258" s="3"/>
      <c r="O258" s="3"/>
      <c r="P258" s="3"/>
      <c r="Q258" s="3"/>
    </row>
    <row r="259" spans="1:17" s="58" customFormat="1" ht="33" customHeight="1" x14ac:dyDescent="0.25">
      <c r="A259" s="97" t="s">
        <v>187</v>
      </c>
      <c r="B259" s="274">
        <f>SUM(B256:B258)</f>
        <v>0</v>
      </c>
      <c r="C259" s="44"/>
      <c r="D259" s="215">
        <f>SUM(D256:D258)</f>
        <v>0</v>
      </c>
      <c r="E259" s="44"/>
      <c r="F259" s="215">
        <f>SUM(F256:F258)</f>
        <v>0</v>
      </c>
      <c r="G259" s="44"/>
      <c r="H259" s="215">
        <f>SUM(H256:H258)</f>
        <v>0</v>
      </c>
      <c r="I259" s="44"/>
      <c r="J259" s="280"/>
      <c r="K259" s="3"/>
      <c r="L259" s="3"/>
      <c r="M259" s="3"/>
      <c r="N259" s="3"/>
      <c r="O259" s="3"/>
      <c r="P259" s="3"/>
      <c r="Q259" s="3"/>
    </row>
    <row r="260" spans="1:17" s="58" customFormat="1" ht="33" customHeight="1" x14ac:dyDescent="0.25">
      <c r="A260" s="97" t="s">
        <v>183</v>
      </c>
      <c r="B260" s="75">
        <f>ROUNDDOWN(IF(B255&gt;0,B255-B259,-B255+B259),2)</f>
        <v>0</v>
      </c>
      <c r="C260" s="205" t="str">
        <f>IF((B260)=0,"",IF((B260)&lt;&gt;0,"Kontrollera siffrorna!"))</f>
        <v/>
      </c>
      <c r="D260" s="211">
        <f>ROUNDDOWN(IF(D255&gt;0,D255-D259,-D255+D259),2)</f>
        <v>0</v>
      </c>
      <c r="E260" s="44"/>
      <c r="F260" s="211">
        <f>ROUNDDOWN(IF(F255&gt;0,F255-F259,-F255+F259),2)</f>
        <v>0</v>
      </c>
      <c r="G260" s="44"/>
      <c r="H260" s="211">
        <f>ROUNDDOWN(IF(H255&gt;0,H255-H259,-H255+H259),2)</f>
        <v>0</v>
      </c>
      <c r="I260" s="44"/>
      <c r="J260" s="280"/>
      <c r="K260" s="3"/>
      <c r="L260" s="3"/>
      <c r="M260" s="3"/>
      <c r="N260" s="3"/>
      <c r="O260" s="3"/>
      <c r="P260" s="3"/>
      <c r="Q260" s="3"/>
    </row>
    <row r="261" spans="1:17" s="58" customFormat="1" ht="25.05" customHeight="1" x14ac:dyDescent="0.25">
      <c r="A261" s="119" t="s">
        <v>193</v>
      </c>
      <c r="B261" s="80"/>
      <c r="C261" s="44"/>
      <c r="D261" s="216"/>
      <c r="E261" s="44"/>
      <c r="F261" s="216"/>
      <c r="G261" s="44"/>
      <c r="H261" s="216"/>
      <c r="I261" s="44"/>
      <c r="J261" s="280"/>
      <c r="K261" s="3"/>
      <c r="L261" s="3"/>
      <c r="M261" s="3"/>
      <c r="N261" s="3"/>
      <c r="O261" s="3"/>
      <c r="P261" s="3"/>
      <c r="Q261" s="3"/>
    </row>
    <row r="262" spans="1:17" s="58" customFormat="1" ht="31.2" customHeight="1" x14ac:dyDescent="0.25">
      <c r="A262" s="99" t="s">
        <v>194</v>
      </c>
      <c r="B262" s="81"/>
      <c r="C262" s="44"/>
      <c r="D262" s="209"/>
      <c r="E262" s="44"/>
      <c r="F262" s="209"/>
      <c r="G262" s="44"/>
      <c r="H262" s="209"/>
      <c r="I262" s="44"/>
      <c r="J262" s="280"/>
      <c r="K262" s="3"/>
      <c r="L262" s="3"/>
      <c r="M262" s="3"/>
      <c r="N262" s="3"/>
      <c r="O262" s="3"/>
      <c r="P262" s="3"/>
      <c r="Q262" s="3"/>
    </row>
    <row r="263" spans="1:17" s="58" customFormat="1" ht="31.2" customHeight="1" x14ac:dyDescent="0.25">
      <c r="A263" s="97" t="s">
        <v>195</v>
      </c>
      <c r="B263" s="79">
        <f>-B228</f>
        <v>0</v>
      </c>
      <c r="C263" s="44"/>
      <c r="D263" s="214">
        <f>-D228</f>
        <v>0</v>
      </c>
      <c r="E263" s="44"/>
      <c r="F263" s="214">
        <f>-F228</f>
        <v>0</v>
      </c>
      <c r="G263" s="44"/>
      <c r="H263" s="214">
        <f>-H228</f>
        <v>0</v>
      </c>
      <c r="I263" s="44"/>
      <c r="J263" s="280"/>
      <c r="K263" s="3"/>
      <c r="L263" s="3"/>
      <c r="M263" s="3"/>
      <c r="N263" s="3"/>
      <c r="O263" s="3"/>
      <c r="P263" s="3"/>
      <c r="Q263" s="3"/>
    </row>
    <row r="264" spans="1:17" s="58" customFormat="1" ht="31.2" customHeight="1" x14ac:dyDescent="0.25">
      <c r="A264" s="97" t="s">
        <v>187</v>
      </c>
      <c r="B264" s="78">
        <f>SUM(B262:B263)</f>
        <v>0</v>
      </c>
      <c r="C264" s="44"/>
      <c r="D264" s="213">
        <f>SUM(D262:D263)</f>
        <v>0</v>
      </c>
      <c r="E264" s="44"/>
      <c r="F264" s="213">
        <f>SUM(F262:F263)</f>
        <v>0</v>
      </c>
      <c r="G264" s="44"/>
      <c r="H264" s="213">
        <f>SUM(H262:H263)</f>
        <v>0</v>
      </c>
      <c r="I264" s="44"/>
      <c r="J264" s="280"/>
      <c r="K264" s="3"/>
      <c r="L264" s="3"/>
      <c r="M264" s="3"/>
      <c r="N264" s="3"/>
      <c r="O264" s="3"/>
      <c r="P264" s="3"/>
      <c r="Q264" s="3"/>
    </row>
    <row r="265" spans="1:17" s="58" customFormat="1" ht="31.2" customHeight="1" x14ac:dyDescent="0.25">
      <c r="A265" s="97" t="s">
        <v>196</v>
      </c>
      <c r="B265" s="81">
        <f>'År 2017'!B262</f>
        <v>0</v>
      </c>
      <c r="C265" s="44"/>
      <c r="D265" s="217">
        <f>'År 2017'!D262</f>
        <v>0</v>
      </c>
      <c r="E265" s="44"/>
      <c r="F265" s="217">
        <f>'År 2017'!F262</f>
        <v>0</v>
      </c>
      <c r="G265" s="44"/>
      <c r="H265" s="217">
        <f>'År 2017'!H262</f>
        <v>0</v>
      </c>
      <c r="I265" s="44"/>
      <c r="J265" s="280"/>
      <c r="K265" s="3"/>
      <c r="L265" s="3"/>
      <c r="M265" s="3"/>
      <c r="N265" s="3"/>
      <c r="O265" s="3"/>
      <c r="P265" s="3"/>
      <c r="Q265" s="3"/>
    </row>
    <row r="266" spans="1:17" s="58" customFormat="1" ht="31.2" customHeight="1" x14ac:dyDescent="0.25">
      <c r="A266" s="97" t="s">
        <v>197</v>
      </c>
      <c r="B266" s="73">
        <f>'År 2017'!B263</f>
        <v>0</v>
      </c>
      <c r="C266" s="44"/>
      <c r="D266" s="183">
        <f>'År 2017'!D263</f>
        <v>0</v>
      </c>
      <c r="E266" s="44"/>
      <c r="F266" s="183">
        <f>'År 2017'!F263</f>
        <v>0</v>
      </c>
      <c r="G266" s="44"/>
      <c r="H266" s="183">
        <f>'År 2017'!H263</f>
        <v>0</v>
      </c>
      <c r="I266" s="44"/>
      <c r="J266" s="280"/>
      <c r="K266" s="3"/>
      <c r="L266" s="3"/>
      <c r="M266" s="3"/>
      <c r="N266" s="3"/>
      <c r="O266" s="3"/>
      <c r="P266" s="3"/>
      <c r="Q266" s="3"/>
    </row>
    <row r="267" spans="1:17" s="58" customFormat="1" ht="31.2" customHeight="1" x14ac:dyDescent="0.25">
      <c r="A267" s="97" t="s">
        <v>187</v>
      </c>
      <c r="B267" s="82">
        <f>SUM(B265:B266)</f>
        <v>0</v>
      </c>
      <c r="C267" s="44"/>
      <c r="D267" s="218">
        <f>SUM(D265:D266)</f>
        <v>0</v>
      </c>
      <c r="E267" s="44"/>
      <c r="F267" s="218">
        <f>SUM(F265:F266)</f>
        <v>0</v>
      </c>
      <c r="G267" s="44"/>
      <c r="H267" s="218">
        <f>SUM(H265:H266)</f>
        <v>0</v>
      </c>
      <c r="I267" s="44"/>
      <c r="J267" s="280"/>
      <c r="K267" s="3"/>
      <c r="L267" s="3"/>
      <c r="M267" s="3"/>
      <c r="N267" s="3"/>
      <c r="O267" s="3"/>
      <c r="P267" s="3"/>
      <c r="Q267" s="3"/>
    </row>
    <row r="268" spans="1:17" s="58" customFormat="1" ht="25.05" customHeight="1" x14ac:dyDescent="0.25">
      <c r="A268" s="98" t="s">
        <v>198</v>
      </c>
      <c r="B268" s="74">
        <f>B264-B267</f>
        <v>0</v>
      </c>
      <c r="C268" s="44"/>
      <c r="D268" s="210">
        <f>D264-D267</f>
        <v>0</v>
      </c>
      <c r="E268" s="44"/>
      <c r="F268" s="210">
        <f>F264-F267</f>
        <v>0</v>
      </c>
      <c r="G268" s="44"/>
      <c r="H268" s="210">
        <f>H264-H267</f>
        <v>0</v>
      </c>
      <c r="I268" s="44"/>
      <c r="J268" s="280"/>
      <c r="K268" s="3"/>
      <c r="L268" s="3"/>
      <c r="M268" s="3"/>
      <c r="N268" s="3"/>
      <c r="O268" s="3"/>
      <c r="P268" s="3"/>
      <c r="Q268" s="3"/>
    </row>
    <row r="269" spans="1:17" s="58" customFormat="1" ht="25.05" customHeight="1" x14ac:dyDescent="0.25">
      <c r="A269" s="99" t="s">
        <v>199</v>
      </c>
      <c r="B269" s="78">
        <f>B47+B48-B53-B54+B90+B91-B96-B97-B129-B160-B161+B171</f>
        <v>0</v>
      </c>
      <c r="C269" s="44"/>
      <c r="D269" s="213">
        <f>D47+D48-D53-D54+D90+D91-D96-D97-D129-D160-D161+D171</f>
        <v>0</v>
      </c>
      <c r="E269" s="44"/>
      <c r="F269" s="213">
        <f>F47+F48-F53-F54+F90+F91-F96-F97-F129-F160-F161+F171</f>
        <v>0</v>
      </c>
      <c r="G269" s="44"/>
      <c r="H269" s="213">
        <f>H47+H48-H53-H54+H90+H91-H96-H97-H129-H160-H161+H171</f>
        <v>0</v>
      </c>
      <c r="I269" s="44"/>
      <c r="J269" s="280"/>
      <c r="K269" s="3"/>
      <c r="L269" s="3"/>
      <c r="M269" s="3"/>
      <c r="N269" s="3"/>
      <c r="O269" s="3"/>
      <c r="P269" s="3"/>
      <c r="Q269" s="3"/>
    </row>
    <row r="270" spans="1:17" s="58" customFormat="1" ht="25.05" customHeight="1" x14ac:dyDescent="0.25">
      <c r="A270" s="97" t="s">
        <v>200</v>
      </c>
      <c r="B270" s="75">
        <f>B195</f>
        <v>0</v>
      </c>
      <c r="C270" s="44"/>
      <c r="D270" s="211">
        <f>D195</f>
        <v>0</v>
      </c>
      <c r="E270" s="44"/>
      <c r="F270" s="211">
        <f>F195</f>
        <v>0</v>
      </c>
      <c r="G270" s="44"/>
      <c r="H270" s="211">
        <f>H195</f>
        <v>0</v>
      </c>
      <c r="I270" s="44"/>
      <c r="J270" s="280"/>
      <c r="K270" s="3"/>
      <c r="L270" s="3"/>
      <c r="M270" s="3"/>
      <c r="N270" s="3"/>
      <c r="O270" s="3"/>
      <c r="P270" s="3"/>
      <c r="Q270" s="3"/>
    </row>
    <row r="271" spans="1:17" s="58" customFormat="1" ht="25.05" customHeight="1" x14ac:dyDescent="0.25">
      <c r="A271" s="97" t="s">
        <v>201</v>
      </c>
      <c r="B271" s="82">
        <f>B204</f>
        <v>0</v>
      </c>
      <c r="C271" s="44"/>
      <c r="D271" s="218">
        <f>D204</f>
        <v>0</v>
      </c>
      <c r="E271" s="44"/>
      <c r="F271" s="218">
        <f>F204</f>
        <v>0</v>
      </c>
      <c r="G271" s="44"/>
      <c r="H271" s="218">
        <f>H204</f>
        <v>0</v>
      </c>
      <c r="I271" s="44"/>
      <c r="J271" s="280"/>
      <c r="K271" s="3"/>
      <c r="L271" s="3"/>
      <c r="M271" s="3"/>
      <c r="N271" s="3"/>
      <c r="O271" s="3"/>
      <c r="P271" s="3"/>
      <c r="Q271" s="3"/>
    </row>
    <row r="272" spans="1:17" s="58" customFormat="1" ht="25.05" customHeight="1" x14ac:dyDescent="0.25">
      <c r="A272" s="97" t="s">
        <v>187</v>
      </c>
      <c r="B272" s="78">
        <f>SUM(B269:B271)</f>
        <v>0</v>
      </c>
      <c r="C272" s="44"/>
      <c r="D272" s="213">
        <f>SUM(D269:D271)</f>
        <v>0</v>
      </c>
      <c r="E272" s="44"/>
      <c r="F272" s="213">
        <f>SUM(F269:F271)</f>
        <v>0</v>
      </c>
      <c r="G272" s="44"/>
      <c r="H272" s="213">
        <f>SUM(H269:H271)</f>
        <v>0</v>
      </c>
      <c r="I272" s="44"/>
      <c r="J272" s="280"/>
      <c r="K272" s="3"/>
      <c r="L272" s="3"/>
      <c r="M272" s="3"/>
      <c r="N272" s="3"/>
      <c r="O272" s="3"/>
      <c r="P272" s="3"/>
      <c r="Q272" s="3"/>
    </row>
    <row r="273" spans="1:17" s="58" customFormat="1" ht="25.05" customHeight="1" x14ac:dyDescent="0.25">
      <c r="A273" s="97" t="s">
        <v>183</v>
      </c>
      <c r="B273" s="75">
        <f>ROUNDDOWN(IF(B268&gt;0,B268-B272,-B268+B272),2)</f>
        <v>0</v>
      </c>
      <c r="C273" s="205" t="str">
        <f>IF((B273)=0,"",IF((B273)&lt;&gt;0,"Kontrollera siffrorna!"))</f>
        <v/>
      </c>
      <c r="D273" s="211">
        <f>ROUNDDOWN(IF(D268&gt;0,D268-D272,-D268+D272),2)</f>
        <v>0</v>
      </c>
      <c r="E273" s="44"/>
      <c r="F273" s="211">
        <f>ROUNDDOWN(IF(F268&gt;0,F268-F272,-F268+F272),2)</f>
        <v>0</v>
      </c>
      <c r="G273" s="44"/>
      <c r="H273" s="211">
        <f>ROUNDDOWN(IF(H268&gt;0,H268-H272,-H268+H272),2)</f>
        <v>0</v>
      </c>
      <c r="I273" s="44"/>
      <c r="J273" s="280"/>
      <c r="K273" s="3"/>
      <c r="L273" s="3"/>
      <c r="M273" s="3"/>
      <c r="N273" s="3"/>
      <c r="O273" s="3"/>
      <c r="P273" s="3"/>
      <c r="Q273" s="3"/>
    </row>
    <row r="274" spans="1:17" s="58" customFormat="1" ht="25.05" customHeight="1" x14ac:dyDescent="0.25">
      <c r="A274" s="120" t="s">
        <v>202</v>
      </c>
      <c r="B274" s="83"/>
      <c r="C274" s="44"/>
      <c r="D274" s="219"/>
      <c r="E274" s="44"/>
      <c r="F274" s="219"/>
      <c r="G274" s="44"/>
      <c r="H274" s="219"/>
      <c r="I274" s="44"/>
      <c r="J274" s="280"/>
      <c r="K274" s="3"/>
      <c r="L274" s="3"/>
      <c r="M274" s="3"/>
      <c r="N274" s="3"/>
      <c r="O274" s="3"/>
      <c r="P274" s="3"/>
      <c r="Q274" s="3"/>
    </row>
    <row r="275" spans="1:17" s="58" customFormat="1" ht="40.200000000000003" customHeight="1" x14ac:dyDescent="0.25">
      <c r="A275" s="97" t="s">
        <v>203</v>
      </c>
      <c r="B275" s="72"/>
      <c r="C275" s="44"/>
      <c r="D275" s="209"/>
      <c r="E275" s="44"/>
      <c r="F275" s="209"/>
      <c r="G275" s="44"/>
      <c r="H275" s="209"/>
      <c r="I275" s="44"/>
      <c r="J275" s="280"/>
      <c r="K275" s="3"/>
      <c r="L275" s="3"/>
      <c r="M275" s="3"/>
      <c r="N275" s="3"/>
      <c r="O275" s="3"/>
      <c r="P275" s="3"/>
      <c r="Q275" s="3"/>
    </row>
    <row r="276" spans="1:17" s="58" customFormat="1" ht="40.200000000000003" customHeight="1" x14ac:dyDescent="0.25">
      <c r="A276" s="97" t="s">
        <v>204</v>
      </c>
      <c r="B276" s="79">
        <f>'År 2017'!B275</f>
        <v>0</v>
      </c>
      <c r="C276" s="44"/>
      <c r="D276" s="214">
        <f>'År 2017'!D275</f>
        <v>0</v>
      </c>
      <c r="E276" s="44"/>
      <c r="F276" s="214">
        <f>'År 2017'!F275</f>
        <v>0</v>
      </c>
      <c r="G276" s="44"/>
      <c r="H276" s="214">
        <f>'År 2017'!H275</f>
        <v>0</v>
      </c>
      <c r="I276" s="44"/>
      <c r="J276" s="280"/>
      <c r="K276" s="3"/>
      <c r="L276" s="3"/>
      <c r="M276" s="3"/>
      <c r="N276" s="3"/>
      <c r="O276" s="3"/>
      <c r="P276" s="3"/>
      <c r="Q276" s="3"/>
    </row>
    <row r="277" spans="1:17" s="58" customFormat="1" ht="25.05" customHeight="1" x14ac:dyDescent="0.25">
      <c r="A277" s="98" t="s">
        <v>205</v>
      </c>
      <c r="B277" s="74">
        <f>B275-B276</f>
        <v>0</v>
      </c>
      <c r="C277" s="44"/>
      <c r="D277" s="210">
        <f>D275-D276</f>
        <v>0</v>
      </c>
      <c r="E277" s="14"/>
      <c r="F277" s="210">
        <f>F275-F276</f>
        <v>0</v>
      </c>
      <c r="G277" s="44"/>
      <c r="H277" s="210">
        <f>H275-H276</f>
        <v>0</v>
      </c>
      <c r="I277" s="44"/>
      <c r="J277" s="280"/>
      <c r="K277" s="3"/>
      <c r="L277" s="3"/>
      <c r="M277" s="3"/>
      <c r="N277" s="3"/>
      <c r="O277" s="3"/>
      <c r="P277" s="3"/>
      <c r="Q277" s="3"/>
    </row>
    <row r="278" spans="1:17" s="58" customFormat="1" ht="25.05" customHeight="1" x14ac:dyDescent="0.25">
      <c r="A278" s="198" t="s">
        <v>206</v>
      </c>
      <c r="B278" s="72">
        <f>B125-B130+B141-B145+B173</f>
        <v>0</v>
      </c>
      <c r="C278" s="44"/>
      <c r="D278" s="209">
        <f>D125-D130+D141-D145+D173</f>
        <v>0</v>
      </c>
      <c r="E278" s="14"/>
      <c r="F278" s="209">
        <f>F125-F130+F141-F145+F173</f>
        <v>0</v>
      </c>
      <c r="G278" s="44"/>
      <c r="H278" s="209">
        <f>H125-H130+H141-H145+H173</f>
        <v>0</v>
      </c>
      <c r="I278" s="44"/>
      <c r="J278" s="280"/>
      <c r="K278" s="3"/>
      <c r="L278" s="3"/>
      <c r="M278" s="3"/>
      <c r="N278" s="3"/>
      <c r="O278" s="3"/>
      <c r="P278" s="3"/>
      <c r="Q278" s="3"/>
    </row>
    <row r="279" spans="1:17" s="58" customFormat="1" ht="25.05" customHeight="1" x14ac:dyDescent="0.25">
      <c r="A279" s="100" t="s">
        <v>207</v>
      </c>
      <c r="B279" s="72"/>
      <c r="C279" s="44"/>
      <c r="D279" s="209"/>
      <c r="E279" s="20"/>
      <c r="F279" s="209"/>
      <c r="G279" s="44"/>
      <c r="H279" s="209"/>
      <c r="I279" s="44"/>
      <c r="J279" s="280"/>
      <c r="K279" s="3"/>
      <c r="L279" s="3"/>
      <c r="M279" s="3"/>
      <c r="N279" s="3"/>
      <c r="O279" s="3"/>
      <c r="P279" s="3"/>
      <c r="Q279" s="3"/>
    </row>
    <row r="280" spans="1:17" s="58" customFormat="1" ht="25.05" customHeight="1" x14ac:dyDescent="0.25">
      <c r="A280" s="100" t="s">
        <v>208</v>
      </c>
      <c r="B280" s="72"/>
      <c r="C280" s="44"/>
      <c r="D280" s="209"/>
      <c r="E280" s="14"/>
      <c r="F280" s="209"/>
      <c r="G280" s="44"/>
      <c r="H280" s="209"/>
      <c r="I280" s="44"/>
      <c r="J280" s="280"/>
      <c r="K280" s="3"/>
      <c r="L280" s="3"/>
      <c r="M280" s="3"/>
      <c r="N280" s="3"/>
      <c r="O280" s="3"/>
      <c r="P280" s="3"/>
      <c r="Q280" s="3"/>
    </row>
    <row r="281" spans="1:17" s="58" customFormat="1" ht="25.05" customHeight="1" x14ac:dyDescent="0.25">
      <c r="A281" s="100" t="s">
        <v>187</v>
      </c>
      <c r="B281" s="84">
        <f>SUM(B278:B280)</f>
        <v>0</v>
      </c>
      <c r="C281" s="44"/>
      <c r="D281" s="220">
        <f>SUM(D278:D280)</f>
        <v>0</v>
      </c>
      <c r="E281" s="20"/>
      <c r="F281" s="220">
        <f>SUM(F278:F280)</f>
        <v>0</v>
      </c>
      <c r="G281" s="44"/>
      <c r="H281" s="220">
        <f>SUM(H278:H280)</f>
        <v>0</v>
      </c>
      <c r="I281" s="44"/>
      <c r="J281" s="280"/>
      <c r="K281" s="3"/>
      <c r="L281" s="3"/>
      <c r="M281" s="3"/>
      <c r="N281" s="3"/>
      <c r="O281" s="3"/>
      <c r="P281" s="3"/>
      <c r="Q281" s="3"/>
    </row>
    <row r="282" spans="1:17" s="58" customFormat="1" ht="25.05" customHeight="1" x14ac:dyDescent="0.25">
      <c r="A282" s="99" t="s">
        <v>183</v>
      </c>
      <c r="B282" s="78">
        <f>ROUNDDOWN(B277-B281,2)</f>
        <v>0</v>
      </c>
      <c r="C282" s="205" t="str">
        <f>IF((B282)=0,"",IF((B282)&lt;&gt;0,"Kontrollera siffrorna!"))</f>
        <v/>
      </c>
      <c r="D282" s="213">
        <f>ROUNDDOWN(D277-D281,2)</f>
        <v>0</v>
      </c>
      <c r="E282" s="17"/>
      <c r="F282" s="213">
        <f>ROUNDDOWN(F277-F281,2)</f>
        <v>0</v>
      </c>
      <c r="G282" s="44"/>
      <c r="H282" s="213">
        <f>ROUNDDOWN(H277-H281,2)</f>
        <v>0</v>
      </c>
      <c r="I282" s="44"/>
      <c r="J282" s="280"/>
      <c r="K282" s="3"/>
      <c r="L282" s="3"/>
      <c r="M282" s="3"/>
      <c r="N282" s="3"/>
      <c r="O282" s="3"/>
      <c r="P282" s="3"/>
      <c r="Q282" s="3"/>
    </row>
    <row r="283" spans="1:17" s="58" customFormat="1" ht="25.05" customHeight="1" x14ac:dyDescent="0.25">
      <c r="A283" s="119" t="s">
        <v>209</v>
      </c>
      <c r="B283" s="80"/>
      <c r="C283" s="44"/>
      <c r="D283" s="216"/>
      <c r="E283" s="14"/>
      <c r="F283" s="216"/>
      <c r="G283" s="44"/>
      <c r="H283" s="216"/>
      <c r="I283" s="44"/>
      <c r="J283" s="280"/>
      <c r="K283" s="3"/>
      <c r="L283" s="3"/>
      <c r="M283" s="3"/>
      <c r="N283" s="3"/>
      <c r="O283" s="3"/>
      <c r="P283" s="3"/>
      <c r="Q283" s="3"/>
    </row>
    <row r="284" spans="1:17" s="58" customFormat="1" ht="25.05" customHeight="1" x14ac:dyDescent="0.25">
      <c r="A284" s="97" t="s">
        <v>210</v>
      </c>
      <c r="B284" s="72"/>
      <c r="C284" s="44"/>
      <c r="D284" s="209"/>
      <c r="E284" s="14"/>
      <c r="F284" s="209"/>
      <c r="G284" s="44"/>
      <c r="H284" s="209"/>
      <c r="I284" s="44"/>
      <c r="J284" s="280"/>
      <c r="K284" s="3"/>
      <c r="L284" s="3"/>
      <c r="M284" s="3"/>
      <c r="N284" s="3"/>
      <c r="O284" s="3"/>
      <c r="P284" s="3"/>
      <c r="Q284" s="3"/>
    </row>
    <row r="285" spans="1:17" s="58" customFormat="1" ht="25.05" customHeight="1" x14ac:dyDescent="0.25">
      <c r="A285" s="97" t="s">
        <v>211</v>
      </c>
      <c r="B285" s="79">
        <f>'År 2017'!B284</f>
        <v>0</v>
      </c>
      <c r="C285" s="44"/>
      <c r="D285" s="214">
        <f>'År 2017'!D284</f>
        <v>0</v>
      </c>
      <c r="E285" s="20"/>
      <c r="F285" s="214">
        <f>'År 2017'!F284</f>
        <v>0</v>
      </c>
      <c r="G285" s="44"/>
      <c r="H285" s="214">
        <f>'År 2017'!H284</f>
        <v>0</v>
      </c>
      <c r="I285" s="44"/>
      <c r="J285" s="280"/>
      <c r="K285" s="3"/>
      <c r="L285" s="3"/>
      <c r="M285" s="3"/>
      <c r="N285" s="3"/>
      <c r="O285" s="3"/>
      <c r="P285" s="3"/>
      <c r="Q285" s="3"/>
    </row>
    <row r="286" spans="1:17" s="58" customFormat="1" ht="25.05" customHeight="1" x14ac:dyDescent="0.25">
      <c r="A286" s="121" t="s">
        <v>212</v>
      </c>
      <c r="B286" s="85">
        <f>B284-B285</f>
        <v>0</v>
      </c>
      <c r="C286" s="44"/>
      <c r="D286" s="221">
        <f>D284-D285</f>
        <v>0</v>
      </c>
      <c r="F286" s="221">
        <f>F284-F285</f>
        <v>0</v>
      </c>
      <c r="G286" s="44"/>
      <c r="H286" s="221">
        <f>H284-H285</f>
        <v>0</v>
      </c>
      <c r="I286" s="44"/>
      <c r="J286" s="280"/>
      <c r="K286" s="3"/>
      <c r="L286" s="3"/>
      <c r="M286" s="3"/>
      <c r="N286" s="3"/>
      <c r="O286" s="3"/>
      <c r="P286" s="3"/>
      <c r="Q286" s="3"/>
    </row>
    <row r="287" spans="1:17" s="58" customFormat="1" ht="25.05" customHeight="1" x14ac:dyDescent="0.25">
      <c r="A287" s="97" t="s">
        <v>213</v>
      </c>
      <c r="B287" s="79"/>
      <c r="C287" s="44"/>
      <c r="D287" s="214"/>
      <c r="F287" s="214"/>
      <c r="G287" s="44"/>
      <c r="H287" s="214"/>
      <c r="I287" s="44"/>
      <c r="J287" s="280"/>
      <c r="K287" s="3"/>
      <c r="L287" s="3"/>
      <c r="M287" s="3"/>
      <c r="N287" s="3"/>
      <c r="O287" s="3"/>
      <c r="P287" s="3"/>
      <c r="Q287" s="3"/>
    </row>
    <row r="288" spans="1:17" s="58" customFormat="1" ht="25.05" customHeight="1" x14ac:dyDescent="0.25">
      <c r="A288" s="97" t="s">
        <v>183</v>
      </c>
      <c r="B288" s="86">
        <f>ROUNDDOWN(IF(B286&gt;0,B286-B287,-B286-B287),2)</f>
        <v>0</v>
      </c>
      <c r="C288" s="44"/>
      <c r="D288" s="218">
        <f>ROUNDDOWN(IF(D286&gt;0,D286-D287,-D286-D287),2)</f>
        <v>0</v>
      </c>
      <c r="F288" s="218">
        <f>ROUNDDOWN(IF(F286&gt;0,F286-F287,-F286-F287),2)</f>
        <v>0</v>
      </c>
      <c r="G288" s="44"/>
      <c r="H288" s="218">
        <f>ROUNDDOWN(IF(H286&gt;0,H286-H287,-H286-H287),2)</f>
        <v>0</v>
      </c>
      <c r="I288" s="44"/>
      <c r="J288" s="280"/>
      <c r="K288" s="3"/>
      <c r="L288" s="3"/>
      <c r="M288" s="3"/>
      <c r="N288" s="3"/>
      <c r="O288" s="3"/>
      <c r="P288" s="3"/>
      <c r="Q288" s="3"/>
    </row>
    <row r="289" spans="1:17" s="58" customFormat="1" ht="25.05" customHeight="1" x14ac:dyDescent="0.25">
      <c r="A289" s="119" t="s">
        <v>214</v>
      </c>
      <c r="B289" s="80"/>
      <c r="C289" s="44"/>
      <c r="D289" s="44"/>
      <c r="G289" s="44"/>
      <c r="H289" s="44"/>
      <c r="I289" s="44"/>
      <c r="J289" s="280"/>
      <c r="K289" s="3"/>
      <c r="L289" s="3"/>
      <c r="M289" s="3"/>
      <c r="N289" s="3"/>
      <c r="O289" s="3"/>
      <c r="P289" s="3"/>
      <c r="Q289" s="3"/>
    </row>
    <row r="290" spans="1:17" s="58" customFormat="1" ht="34.200000000000003" customHeight="1" x14ac:dyDescent="0.25">
      <c r="A290" s="101" t="s">
        <v>215</v>
      </c>
      <c r="B290" s="87">
        <f>B59+B103+B119+B135+B150+B166+B169+B199+B208+B214</f>
        <v>0</v>
      </c>
      <c r="C290" s="44"/>
      <c r="D290" s="44"/>
      <c r="G290" s="44"/>
      <c r="H290" s="44"/>
      <c r="I290" s="44"/>
      <c r="J290" s="280"/>
      <c r="K290" s="3"/>
      <c r="L290" s="3"/>
      <c r="M290" s="3"/>
      <c r="N290" s="3"/>
      <c r="O290" s="3"/>
      <c r="P290" s="3"/>
      <c r="Q290" s="3"/>
    </row>
    <row r="291" spans="1:17" s="58" customFormat="1" ht="34.200000000000003" customHeight="1" x14ac:dyDescent="0.25">
      <c r="A291" s="101" t="s">
        <v>216</v>
      </c>
      <c r="B291" s="88">
        <f>B234</f>
        <v>0</v>
      </c>
      <c r="C291" s="44"/>
      <c r="D291" s="44"/>
      <c r="G291" s="44"/>
      <c r="H291" s="44"/>
      <c r="I291" s="44"/>
      <c r="J291" s="280"/>
      <c r="K291" s="3"/>
      <c r="L291" s="3"/>
      <c r="M291" s="3"/>
      <c r="N291" s="3"/>
      <c r="O291" s="3"/>
      <c r="P291" s="3"/>
      <c r="Q291" s="3"/>
    </row>
    <row r="292" spans="1:17" s="1" customFormat="1" ht="34.200000000000003" customHeight="1" x14ac:dyDescent="0.25">
      <c r="A292" s="122" t="s">
        <v>183</v>
      </c>
      <c r="B292" s="82">
        <f>ROUNDDOWN(B290-B291,2)</f>
        <v>0</v>
      </c>
      <c r="C292" s="205" t="str">
        <f>IF((B292)=0,"",IF((B292)&lt;&gt;0,"Kontrollera siffrorna!"))</f>
        <v/>
      </c>
      <c r="D292" s="44"/>
      <c r="E292" s="58"/>
      <c r="F292" s="58"/>
      <c r="G292" s="44"/>
      <c r="H292" s="44"/>
      <c r="I292" s="44"/>
      <c r="J292" s="280"/>
      <c r="K292" s="3"/>
      <c r="L292" s="3"/>
      <c r="M292" s="3"/>
      <c r="N292" s="3"/>
      <c r="O292" s="3"/>
      <c r="P292" s="3"/>
      <c r="Q292" s="3"/>
    </row>
    <row r="293" spans="1:17" s="1" customFormat="1" ht="49.8" customHeight="1" x14ac:dyDescent="0.25">
      <c r="A293" s="47" t="s">
        <v>217</v>
      </c>
      <c r="B293" s="45"/>
      <c r="C293" s="69"/>
      <c r="D293" s="67"/>
      <c r="E293" s="44"/>
      <c r="F293" s="44"/>
      <c r="G293" s="44"/>
      <c r="H293" s="44"/>
      <c r="I293" s="44"/>
      <c r="J293" s="280"/>
      <c r="K293" s="3"/>
      <c r="L293" s="3"/>
      <c r="M293" s="3"/>
      <c r="N293" s="3"/>
      <c r="O293" s="3"/>
      <c r="P293" s="3"/>
      <c r="Q293" s="3"/>
    </row>
    <row r="294" spans="1:17" s="1" customFormat="1" ht="88.2" customHeight="1" x14ac:dyDescent="0.25">
      <c r="A294" s="90"/>
      <c r="B294"/>
      <c r="C294"/>
      <c r="D294"/>
      <c r="E294" s="44"/>
      <c r="F294" s="44"/>
      <c r="G294" s="44"/>
      <c r="H294" s="44"/>
      <c r="I294" s="44"/>
      <c r="J294" s="280"/>
      <c r="K294" s="3"/>
      <c r="L294" s="3"/>
      <c r="M294" s="3"/>
      <c r="N294" s="3"/>
      <c r="O294" s="3"/>
      <c r="P294" s="3"/>
      <c r="Q294" s="3"/>
    </row>
    <row r="295" spans="1:17" s="1" customFormat="1" x14ac:dyDescent="0.25">
      <c r="A295" s="45" t="s">
        <v>218</v>
      </c>
      <c r="B295" s="45"/>
      <c r="C295" s="69"/>
      <c r="D295" s="67"/>
      <c r="E295" s="44"/>
      <c r="F295" s="44"/>
      <c r="G295" s="44"/>
      <c r="H295" s="44"/>
      <c r="I295" s="44"/>
      <c r="J295" s="280"/>
      <c r="K295" s="3"/>
      <c r="L295" s="3"/>
      <c r="M295" s="3"/>
      <c r="N295" s="3"/>
      <c r="O295" s="3"/>
      <c r="P295" s="3"/>
      <c r="Q295" s="3"/>
    </row>
    <row r="296" spans="1:17" s="1" customFormat="1" ht="47.4" customHeight="1" x14ac:dyDescent="0.25">
      <c r="A296" s="144" t="s">
        <v>219</v>
      </c>
      <c r="B296" s="53"/>
      <c r="C296" s="58"/>
      <c r="D296" s="58"/>
      <c r="E296" s="44"/>
      <c r="F296" s="44"/>
      <c r="G296" s="44"/>
      <c r="H296" s="44"/>
      <c r="I296" s="44"/>
      <c r="J296" s="280"/>
      <c r="K296" s="3"/>
      <c r="L296" s="3"/>
      <c r="M296" s="3"/>
      <c r="N296" s="3"/>
      <c r="O296" s="3"/>
      <c r="P296" s="3"/>
      <c r="Q296" s="3"/>
    </row>
    <row r="297" spans="1:17" s="1" customFormat="1" ht="103.8" customHeight="1" x14ac:dyDescent="0.25">
      <c r="A297" s="89" t="s">
        <v>220</v>
      </c>
      <c r="B297"/>
      <c r="C297"/>
      <c r="D297"/>
      <c r="E297" s="44"/>
      <c r="F297" s="44"/>
      <c r="G297" s="44"/>
      <c r="H297" s="44"/>
      <c r="I297" s="44"/>
      <c r="J297" s="280"/>
      <c r="K297" s="3"/>
      <c r="L297" s="3"/>
      <c r="M297" s="3"/>
      <c r="N297" s="3"/>
      <c r="O297" s="3"/>
      <c r="P297" s="3"/>
      <c r="Q297" s="3"/>
    </row>
    <row r="298" spans="1:17" s="1" customFormat="1" ht="42.6" customHeight="1" x14ac:dyDescent="0.25">
      <c r="A298" s="144" t="s">
        <v>221</v>
      </c>
      <c r="B298" s="281"/>
      <c r="C298" s="281"/>
      <c r="D298" s="281"/>
      <c r="E298" s="281"/>
      <c r="F298" s="281"/>
      <c r="G298" s="281"/>
      <c r="H298" s="281"/>
      <c r="I298" s="281"/>
      <c r="J298" s="280"/>
      <c r="K298" s="3"/>
      <c r="L298" s="3"/>
      <c r="M298" s="3"/>
      <c r="N298" s="3"/>
      <c r="O298" s="3"/>
      <c r="P298" s="3"/>
      <c r="Q298" s="3"/>
    </row>
    <row r="299" spans="1:17" s="1" customFormat="1" ht="57.6" customHeight="1" x14ac:dyDescent="0.25">
      <c r="A299" s="89" t="s">
        <v>222</v>
      </c>
      <c r="B299"/>
      <c r="C299"/>
      <c r="D299"/>
      <c r="E299" s="69"/>
      <c r="F299" s="69"/>
      <c r="G299" s="44"/>
      <c r="H299" s="44"/>
      <c r="I299" s="44"/>
      <c r="J299" s="280"/>
      <c r="K299" s="3"/>
      <c r="L299" s="3"/>
      <c r="M299" s="3"/>
      <c r="N299" s="3"/>
      <c r="O299" s="3"/>
      <c r="P299" s="3"/>
      <c r="Q299" s="3"/>
    </row>
    <row r="300" spans="1:17" s="1" customFormat="1" ht="37.200000000000003" customHeight="1" x14ac:dyDescent="0.25">
      <c r="A300" s="91" t="s">
        <v>223</v>
      </c>
      <c r="B300" s="45"/>
      <c r="C300" s="69"/>
      <c r="D300" s="67"/>
      <c r="E300" s="69"/>
      <c r="F300" s="69"/>
      <c r="G300" s="44"/>
      <c r="H300" s="44"/>
      <c r="I300" s="44"/>
      <c r="J300" s="280"/>
      <c r="K300" s="3"/>
      <c r="L300" s="3"/>
      <c r="M300" s="3"/>
      <c r="N300" s="3"/>
      <c r="O300" s="3"/>
      <c r="P300" s="3"/>
      <c r="Q300" s="3"/>
    </row>
  </sheetData>
  <sheetProtection algorithmName="SHA-512" hashValue="SbffK7WW2oSWkzNGupkwNbVRpIy1TP4c9thszKTQqBeylxrMwDVv0lJYjte4m7fNX7mb/4CQtCpufSB+EfSOBQ==" saltValue="+5cq15ym7bJebSQq3FKXug==" spinCount="100000" sheet="1" objects="1" scenarios="1"/>
  <dataValidations count="32">
    <dataValidation allowBlank="1" showInputMessage="1" showErrorMessage="1" prompt="Kalkylen stämmer inte utan rester från föregående räkenskapsperiod. Underskott matas in med minustecken och överskott med plustecken." sqref="H103" xr:uid="{E95F40B2-0496-4981-A72A-6960B9704650}"/>
    <dataValidation allowBlank="1" showInputMessage="1" showErrorMessage="1" promptTitle="Kohteiden lisääminen" prompt="Jos kopioit sarakkeen uuden kohteen esittämistä varten, huomaa muuttaa €/m2/kk -kaavassa sarakkeet vastaamaan uuttaa kohdetta. " sqref="H2" xr:uid="{201A7886-6D7A-415D-9B72-F2665518E609}"/>
    <dataValidation allowBlank="1" showInputMessage="1" showErrorMessage="1" promptTitle="Tarkistuslaskelmat" prompt="Syötä tarkistuslaskelman luvut, koska tarkistuslaskelmat helpottavat laskelman laatimista ja myös virheiden löytymistä. " sqref="A235" xr:uid="{7A028865-3A9A-41A5-A417-7C930023475D}"/>
    <dataValidation allowBlank="1" showInputMessage="1" showErrorMessage="1" prompt="I bokslutet för föregående räkenskapsperiod skall också siffrorna för den finansiella ställningen i balansräkningen framgå i kalkylen " sqref="B231" xr:uid="{0D8AAFBF-7F70-4E84-8E3D-4C74A2250E30}"/>
    <dataValidation allowBlank="1" showInputMessage="1" showErrorMessage="1" prompt="Hyresgarantier upptas bland kortfristiga skulder, om de har bokförts bland kortfristiga. Om det i bokföringen finns långfristiga skulder, presenteras garantierna i efterkalkylen under övriga händelser som påverkar finansieringen." sqref="B232 B262 D262 F262 H262" xr:uid="{4968D8AB-6C94-4EC8-80F8-48C4AF626259}"/>
    <dataValidation allowBlank="1" showInputMessage="1" showErrorMessage="1" promptTitle="Pakollinen syöttötieto" prompt="Syötä huoneistoala ja tilikauden pituus. " sqref="G13" xr:uid="{5FE98498-5C04-4C2B-9326-AAF053D88D5D}"/>
    <dataValidation allowBlank="1" showInputMessage="1" showErrorMessage="1" prompt="Täytä pinta-ala soluun E19." sqref="E144 G144 C144 I144" xr:uid="{64958FCF-FAA8-46CF-9807-0FB2B8EB7995}"/>
    <dataValidation operator="notBetween" showInputMessage="1" showErrorMessage="1" prompt="Lägg till räkenskapsperiodens längd i månader." sqref="A11" xr:uid="{FB3069DC-705F-4F5E-9A52-5A6D43C9F283}"/>
    <dataValidation allowBlank="1" showInputMessage="1" showErrorMessage="1" promptTitle="Ruutujen kiinnitys" prompt="Ruudut ovat kiinnitetty B4-ruudusta. Ruutujen vapautus -ohjeistus löytyy ohjeista." sqref="B4" xr:uid="{36A57905-25E0-4698-8085-3B82B9A4F4AA}"/>
    <dataValidation allowBlank="1" showInputMessage="1" showErrorMessage="1" promptTitle="Pinta-alakohtainen vastike" prompt="Syötä huoneistoala ja tilikauden pituus. " sqref="I13" xr:uid="{2748AF24-7B03-43AD-9071-080BD100BC5E}"/>
    <dataValidation allowBlank="1" showInputMessage="1" showErrorMessage="1" prompt="Fyll i enhetens räkenskapsperiod från startdatumet till slutdatumet i den här rutan. T.ex. 1.1-31.12.2021." sqref="A9" xr:uid="{511721C8-E965-415E-8B67-783A111FF83E}"/>
    <dataValidation allowBlank="1" showInputMessage="1" showErrorMessage="1" prompt="Fyll i samfundets lägenhetsyta och räkenskapsperiodens längd (mån.)" sqref="C19 E19 G19 I19" xr:uid="{C6601326-7F44-451B-80A9-C42E999E8F75}"/>
    <dataValidation allowBlank="1" showInputMessage="1" showErrorMessage="1" prompt="ARA:s rekommendation: ARA rekommenderar att vederlag som tas ut för olika ändamål (bruksvederlag II, avsättningar) redovisas separat både i kalkylerna och i bokföringen." sqref="B19 D19 F19 H19" xr:uid="{DDF8AAF6-1890-44CF-82E3-AEC61262BE9C}"/>
    <dataValidation allowBlank="1" showInputMessage="1" showErrorMessage="1" prompt="Kostnaderna matas in med plustecken." sqref="B27 D27 F27 H27 B69 D69 F69 H69" xr:uid="{B4B874FF-E323-4BEC-A958-AB635A1FC5D2}"/>
    <dataValidation allowBlank="1" showInputMessage="1" showErrorMessage="1" prompt="Reparationskostnader + aktiverade kostnader = penningmedel som använts för reparationer. Försäljningarna visas med minustecken." sqref="D41 B41 F41 H41 D83 B83 F83 H83 D113 B113 F113 H113" xr:uid="{991A65E2-E712-4B9B-8E19-3358022A9E19}"/>
    <dataValidation allowBlank="1" showInputMessage="1" showErrorMessage="1" prompt="Korrigeringarna presenteras som ett nettobelopp med plustecken. Om kostnaderna har aktiverats i balansräkningen, anges de aktiverade kostnaderna med ett plus under summan. " sqref="D40 B40 F40 H40 D82 B82 F82 H82 D112 B112 F112 H112" xr:uid="{BB8E0561-7148-4E54-A9AF-8977A1A37B4D}"/>
    <dataValidation allowBlank="1" showInputMessage="1" showErrorMessage="1" prompt="Kalkylen stämmer inte utan rester från föregående räkenskapsperiod. Underskott matas in med minustecken och överskott med plustecken." sqref="B59 D59 F59 H59 B103 D103 F103" xr:uid="{C6366BE2-8166-4194-8B8C-883A872C7CE0}"/>
    <dataValidation allowBlank="1" showInputMessage="1" showErrorMessage="1" prompt="Om vederlagen för bruksvederlag II inkluderar vederlag som samlas in för avsättningar, kom då ihåg att dra av dem från bruksvederlag II och lägga till dem i avsättningar. " sqref="B63 D63 F63 H63" xr:uid="{D04FC777-8BE8-4158-A66F-47098BC38354}"/>
    <dataValidation allowBlank="1" showInputMessage="1" showErrorMessage="1" prompt="Summa, vad objektet betalar för andra objekt eller på motsvarande sätt får gottgörelse för sina egna kostnader från andra objekt. Eftersom kostnaderna presenteras med plustecken visas krediteringen med minustecken." sqref="F99 H99 F86 H86 F147 H147" xr:uid="{AE30A9E7-3544-4A73-BEB5-2D5B9DF41B91}"/>
    <dataValidation allowBlank="1" showInputMessage="1" showErrorMessage="1" prompt="Bolagets och utjämningsgruppens kostnader har fördelats på alla objekt, så i bolagets och utjämningsgruppens beräkning presenteras inte vederlagets utjämningssumma." sqref="B99 D99 B86 D86 B147 D147" xr:uid="{ADD061C6-0EB4-4B03-AFD6-CDDB2C3E6DDD}"/>
    <dataValidation allowBlank="1" showInputMessage="1" showErrorMessage="1" prompt="Som intäkter av avsättningar redovisas det belopp som i verkligheten har ackumulerats för avsättningar i vederlag och hyror. De vederlag som samlas in för avsättningar ska presenteras i bruksvederlagskalkylen." sqref="B107 D107 F107 H107 B139 D139 F139 H139 B123 D123 F123 H123" xr:uid="{67E44C76-DF91-40C0-8681-8B045D14C601}"/>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H141 D141 F141 H145 D145 F145 H125 D125 F125 H130 D130 F130" xr:uid="{B4D4C7BF-9AD9-48B4-9CB8-BD814F2B863E}"/>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B141 B145 B125 B130" xr:uid="{870E4D8F-FA49-469F-B7D3-366E989497FB}"/>
    <dataValidation allowBlank="1" showInputMessage="1" showErrorMessage="1" prompt="Efterkalkylen för föregående räkenskapsperiod ”Återstoden av investeringarna och finansieringarna”. I fråga om investeringar anges i regel kostnader som täckts med extern finansiering." sqref="B169 D169 F169 H169" xr:uid="{356ABDDF-D947-4FF1-B5F0-EC1E1D54E59D}"/>
    <dataValidation allowBlank="1" showInputMessage="1" showErrorMessage="1" prompt="Ange endast försäljning av bostadsrättslägenheter för nya objekt samt sådana lägenheter som säljs för första gången." sqref="B173 D173 F173 H173" xr:uid="{D45DE94C-B329-4994-B249-BF7B568F3568}"/>
    <dataValidation allowBlank="1" showInputMessage="1" showErrorMessage="1" prompt="Om ofördelade dividender ingår i kortfristiga skulder, redovisas de inte som dividender som ska delas ut en andra gång._x000a_" sqref="B175 D175 F175 H175" xr:uid="{E1197C45-A383-41F3-AE7F-5BE8C24A61D8}"/>
    <dataValidation allowBlank="1" showInputMessage="1" showErrorMessage="1" prompt="Hyresgarantier upptas bland kortfristiga skulder, om de har bokförts bland kortfristiga. Om det i bokföringen finns långfristiga skulder, presenteras garantierna i efterkalkylen under övriga händelser som påverkar finansieringen." sqref="B227" xr:uid="{05FD49E9-BFA9-416B-8AF3-A33B0EB40065}"/>
    <dataValidation allowBlank="1" showInputMessage="1" showErrorMessage="1" prompt="Siffrorna matas in från resultaträkningen för respektive objekt._x000a_ " sqref="F237 H237" xr:uid="{92B37EE7-A87E-4145-A8C8-C9048F42CD56}"/>
    <dataValidation allowBlank="1" showInputMessage="1" showErrorMessage="1" prompt="Siffrorna matas in från bokslutet uppgjort på bolagsnivå." sqref="B237" xr:uid="{3A6F72DB-E7AC-4411-9D07-CD809040E39C}"/>
    <dataValidation allowBlank="1" showInputMessage="1" showErrorMessage="1" prompt="Kontrollera vid behov formeln. Skyddet kan öppnas med lösenordet ”ara”." sqref="B260 D260 F260 H260 B273 D273 F273 H273" xr:uid="{1A4BE94F-DDC0-4C51-A5A2-3121A1267A16}"/>
    <dataValidation allowBlank="1" showInputMessage="1" showErrorMessage="1" prompt="Mata in siffrorna. Kontrollera att siffrorna också ingår i efterkalkylen." sqref="D279:D280 F279:F280 H279:H280 B279:B280" xr:uid="{77BEDD32-6BFA-4CDA-9E03-37279BF6D112}"/>
    <dataValidation allowBlank="1" showInputMessage="1" showErrorMessage="1" prompt="Mata in siffrorna. " sqref="B287 D287 F287 H287" xr:uid="{70B4DBF9-8431-4430-B172-9EF506F4E662}"/>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84C8-2D11-4A9D-9DB1-31C503BD91C9}">
  <dimension ref="A1:Q300"/>
  <sheetViews>
    <sheetView showGridLines="0" zoomScale="80" zoomScaleNormal="80" workbookViewId="0">
      <pane xSplit="1" ySplit="3" topLeftCell="B4" activePane="bottomRight" state="frozen"/>
      <selection activeCell="A20" sqref="A20"/>
      <selection pane="topRight" activeCell="A20" sqref="A20"/>
      <selection pane="bottomLeft" activeCell="A20" sqref="A20"/>
      <selection pane="bottomRight" activeCell="B3" sqref="B3"/>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35" customWidth="1"/>
    <col min="11" max="16384" width="8.7265625" style="3"/>
  </cols>
  <sheetData>
    <row r="1" spans="1:17" s="2" customFormat="1" ht="98.4" customHeight="1" thickBot="1" x14ac:dyDescent="0.3">
      <c r="A1" s="26" t="s">
        <v>0</v>
      </c>
      <c r="B1" s="14"/>
      <c r="C1" s="14"/>
      <c r="D1" s="14"/>
      <c r="E1" s="14"/>
      <c r="F1" s="14"/>
      <c r="G1" s="14"/>
      <c r="H1" s="14"/>
      <c r="I1" s="14"/>
      <c r="J1" s="235"/>
    </row>
    <row r="2" spans="1:17" ht="65.400000000000006" customHeight="1" thickBot="1" x14ac:dyDescent="0.35">
      <c r="A2" s="222" t="s">
        <v>1</v>
      </c>
      <c r="B2" s="225" t="s">
        <v>2</v>
      </c>
      <c r="C2" s="226"/>
      <c r="D2" s="227" t="s">
        <v>3</v>
      </c>
      <c r="E2" s="228"/>
      <c r="F2" s="227" t="s">
        <v>4</v>
      </c>
      <c r="G2" s="229"/>
      <c r="H2" s="230" t="s">
        <v>4</v>
      </c>
      <c r="I2" s="231"/>
      <c r="J2" s="236"/>
      <c r="Q2"/>
    </row>
    <row r="3" spans="1:17" s="266" customFormat="1" ht="56.4" customHeight="1" x14ac:dyDescent="0.25">
      <c r="A3" s="25"/>
      <c r="B3" s="257"/>
      <c r="C3" s="252"/>
      <c r="D3" s="258"/>
      <c r="E3" s="253"/>
      <c r="F3" s="258"/>
      <c r="G3" s="253"/>
      <c r="H3" s="258"/>
      <c r="I3" s="253"/>
      <c r="J3" s="236"/>
    </row>
    <row r="4" spans="1:17" ht="42" customHeight="1" x14ac:dyDescent="0.25">
      <c r="A4" s="223" t="s">
        <v>5</v>
      </c>
      <c r="B4" s="181" t="s">
        <v>6</v>
      </c>
      <c r="C4" s="180"/>
      <c r="D4" s="164" t="s">
        <v>6</v>
      </c>
      <c r="E4" s="180"/>
      <c r="F4" s="164" t="s">
        <v>6</v>
      </c>
      <c r="G4" s="180"/>
      <c r="H4" s="164" t="s">
        <v>6</v>
      </c>
      <c r="I4" s="165"/>
      <c r="J4" s="236"/>
    </row>
    <row r="5" spans="1:17" ht="33" customHeight="1" x14ac:dyDescent="0.25">
      <c r="A5" s="25"/>
      <c r="B5" s="166" t="s">
        <v>7</v>
      </c>
      <c r="C5" s="167"/>
      <c r="D5" s="166" t="s">
        <v>7</v>
      </c>
      <c r="E5" s="167"/>
      <c r="F5" s="166" t="s">
        <v>8</v>
      </c>
      <c r="G5" s="167"/>
      <c r="H5" s="166" t="s">
        <v>8</v>
      </c>
      <c r="I5" s="167"/>
      <c r="J5" s="236"/>
    </row>
    <row r="6" spans="1:17" ht="32.549999999999997" customHeight="1" x14ac:dyDescent="0.25">
      <c r="A6" s="223" t="s">
        <v>9</v>
      </c>
      <c r="B6" s="168"/>
      <c r="C6" s="169"/>
      <c r="D6" s="168"/>
      <c r="E6" s="169"/>
      <c r="F6" s="168"/>
      <c r="G6" s="169"/>
      <c r="H6" s="168"/>
      <c r="I6" s="169"/>
      <c r="J6" s="236"/>
    </row>
    <row r="7" spans="1:17" ht="31.95" customHeight="1" thickBot="1" x14ac:dyDescent="0.3">
      <c r="A7" s="25"/>
      <c r="B7" s="170" t="s">
        <v>10</v>
      </c>
      <c r="C7" s="171"/>
      <c r="D7" s="170" t="s">
        <v>10</v>
      </c>
      <c r="E7" s="171"/>
      <c r="F7" s="170" t="s">
        <v>10</v>
      </c>
      <c r="G7" s="171"/>
      <c r="H7" s="170" t="s">
        <v>10</v>
      </c>
      <c r="I7" s="171"/>
      <c r="J7" s="236"/>
    </row>
    <row r="8" spans="1:17" ht="32.549999999999997" customHeight="1" thickBot="1" x14ac:dyDescent="0.3">
      <c r="A8" s="223" t="s">
        <v>11</v>
      </c>
      <c r="B8" s="172"/>
      <c r="C8" s="173"/>
      <c r="D8" s="172"/>
      <c r="E8" s="173"/>
      <c r="F8" s="172"/>
      <c r="G8" s="173"/>
      <c r="H8" s="172"/>
      <c r="I8" s="173"/>
      <c r="J8" s="236"/>
      <c r="K8"/>
    </row>
    <row r="9" spans="1:17" ht="40.799999999999997" customHeight="1" x14ac:dyDescent="0.25">
      <c r="A9" s="233"/>
      <c r="B9" s="174" t="s">
        <v>12</v>
      </c>
      <c r="C9" s="175"/>
      <c r="D9" s="174" t="s">
        <v>12</v>
      </c>
      <c r="E9" s="175"/>
      <c r="F9" s="174" t="s">
        <v>12</v>
      </c>
      <c r="G9" s="175"/>
      <c r="H9" s="174" t="s">
        <v>12</v>
      </c>
      <c r="I9" s="175"/>
      <c r="J9" s="236"/>
    </row>
    <row r="10" spans="1:17" ht="33" customHeight="1" thickBot="1" x14ac:dyDescent="0.3">
      <c r="A10" s="224" t="s">
        <v>13</v>
      </c>
      <c r="B10" s="176" t="s">
        <v>7</v>
      </c>
      <c r="C10" s="177"/>
      <c r="D10" s="176" t="s">
        <v>7</v>
      </c>
      <c r="E10" s="177"/>
      <c r="F10" s="176" t="s">
        <v>7</v>
      </c>
      <c r="G10" s="177"/>
      <c r="H10" s="176" t="s">
        <v>7</v>
      </c>
      <c r="I10" s="177"/>
      <c r="J10" s="236"/>
    </row>
    <row r="11" spans="1:17" ht="32.549999999999997" customHeight="1" thickBot="1" x14ac:dyDescent="0.3">
      <c r="A11" s="197"/>
      <c r="B11" s="194"/>
      <c r="C11" s="179"/>
      <c r="D11" s="178"/>
      <c r="E11" s="179"/>
      <c r="F11" s="178"/>
      <c r="G11" s="179"/>
      <c r="H11" s="178"/>
      <c r="I11" s="179"/>
      <c r="J11" s="236"/>
    </row>
    <row r="12" spans="1:17" s="4" customFormat="1" ht="91.8" customHeight="1" thickBot="1" x14ac:dyDescent="0.3">
      <c r="A12" s="186" t="s">
        <v>14</v>
      </c>
      <c r="B12" s="234" t="str">
        <f>IF(B3="","",(B3))</f>
        <v/>
      </c>
      <c r="C12" s="232" t="s">
        <v>15</v>
      </c>
      <c r="D12" s="234" t="str">
        <f>IF(D3="","",(D3))</f>
        <v/>
      </c>
      <c r="E12" s="187" t="s">
        <v>15</v>
      </c>
      <c r="F12" s="234" t="str">
        <f>IF(F3="","",(F3))</f>
        <v/>
      </c>
      <c r="G12" s="187" t="s">
        <v>16</v>
      </c>
      <c r="H12" s="234" t="str">
        <f>IF(H3="","",(H3))</f>
        <v/>
      </c>
      <c r="I12" s="187" t="s">
        <v>16</v>
      </c>
      <c r="J12" s="235"/>
    </row>
    <row r="13" spans="1:17" s="4" customFormat="1" ht="36.6" customHeight="1" thickTop="1" x14ac:dyDescent="0.25">
      <c r="A13" s="24" t="s">
        <v>17</v>
      </c>
      <c r="B13" s="40"/>
      <c r="C13" s="127" t="str">
        <f>IF(B13="","",IF(B13=0,"",(B13/B$6/$A$11)))</f>
        <v/>
      </c>
      <c r="D13" s="40"/>
      <c r="E13" s="127" t="str">
        <f>IF(D13="","",IF(D13=0,"",(D13/D$6/$A$11)))</f>
        <v/>
      </c>
      <c r="F13" s="40"/>
      <c r="G13" s="127" t="str">
        <f>IF(F13="","",IF(F13=0,"",(F13/F$6/$A$11)))</f>
        <v/>
      </c>
      <c r="H13" s="40"/>
      <c r="I13" s="127" t="str">
        <f>IF(H13="","",IF(H13=0,"",(H13/H$6/$A$11)))</f>
        <v/>
      </c>
      <c r="J13" s="280"/>
      <c r="K13" s="8"/>
      <c r="L13" s="8"/>
      <c r="M13" s="8"/>
    </row>
    <row r="14" spans="1:17" s="6" customFormat="1" ht="25.05" customHeight="1" x14ac:dyDescent="0.25">
      <c r="A14" s="92" t="s">
        <v>18</v>
      </c>
      <c r="B14" s="48">
        <f>B19+B63+B107+B123+B139+B154</f>
        <v>0</v>
      </c>
      <c r="C14" s="127" t="str">
        <f>IF(B14="","",IF(B14=0,"",(B14/B$6/$A$11)))</f>
        <v/>
      </c>
      <c r="D14" s="48">
        <f>D19+D63+D107+D123+D139+D154</f>
        <v>0</v>
      </c>
      <c r="E14" s="127" t="str">
        <f>IF(D14="","",IF(D14=0,"",(D14/D$6/$A$11)))</f>
        <v/>
      </c>
      <c r="F14" s="48">
        <f>F19+F63+F107+F123+F139+F154</f>
        <v>0</v>
      </c>
      <c r="G14" s="46" t="str">
        <f>IF(F14="","",IF(F14=0,"",(F14/F$6/$A$11)))</f>
        <v/>
      </c>
      <c r="H14" s="48">
        <f>H19+H63+H107+H123+H139+H154</f>
        <v>0</v>
      </c>
      <c r="I14" s="46" t="str">
        <f>IF(H14="","",IF(H14=0,"",(H14/H$6/$A$11)))</f>
        <v/>
      </c>
      <c r="J14" s="235"/>
    </row>
    <row r="15" spans="1:17" s="6" customFormat="1" ht="25.05" customHeight="1" x14ac:dyDescent="0.25">
      <c r="A15" s="93" t="s">
        <v>19</v>
      </c>
      <c r="B15" s="50"/>
      <c r="C15" s="281"/>
      <c r="D15" s="50"/>
      <c r="E15" s="281"/>
      <c r="F15" s="50"/>
      <c r="G15" s="281"/>
      <c r="H15" s="50"/>
      <c r="I15" s="281"/>
      <c r="J15" s="235"/>
    </row>
    <row r="16" spans="1:17" s="51" customFormat="1" ht="52.95" customHeight="1" thickBot="1" x14ac:dyDescent="0.35">
      <c r="A16" s="188" t="s">
        <v>20</v>
      </c>
      <c r="B16" s="193"/>
      <c r="C16" s="189"/>
      <c r="D16" s="193"/>
      <c r="E16" s="189"/>
      <c r="F16" s="193"/>
      <c r="G16" s="189"/>
      <c r="H16" s="193"/>
      <c r="I16" s="189"/>
      <c r="J16" s="235"/>
      <c r="K16" s="123"/>
      <c r="L16" s="123"/>
      <c r="M16" s="123"/>
    </row>
    <row r="17" spans="1:10" s="6" customFormat="1" ht="25.05" customHeight="1" thickTop="1" x14ac:dyDescent="0.25">
      <c r="A17" s="44"/>
      <c r="B17" s="52"/>
      <c r="C17" s="52"/>
      <c r="D17" s="52"/>
      <c r="E17" s="52"/>
      <c r="F17" s="52"/>
      <c r="G17" s="52"/>
      <c r="H17" s="52"/>
      <c r="I17" s="52"/>
      <c r="J17" s="237"/>
    </row>
    <row r="18" spans="1:10" s="6" customFormat="1" ht="25.05" customHeight="1" x14ac:dyDescent="0.25">
      <c r="A18" s="68" t="s">
        <v>21</v>
      </c>
      <c r="B18" s="44"/>
      <c r="C18" s="54"/>
      <c r="D18" s="44"/>
      <c r="E18" s="54"/>
      <c r="F18" s="44"/>
      <c r="G18" s="54"/>
      <c r="H18" s="44"/>
      <c r="I18" s="54"/>
      <c r="J18" s="235"/>
    </row>
    <row r="19" spans="1:10" s="6" customFormat="1" ht="25.05" customHeight="1" x14ac:dyDescent="0.25">
      <c r="A19" s="18" t="s">
        <v>22</v>
      </c>
      <c r="B19" s="22"/>
      <c r="C19" s="46" t="str">
        <f t="shared" ref="C19:C25" si="0">IF(B19="","",IF(B19=0,"",(B19/B$6/$A$11)))</f>
        <v/>
      </c>
      <c r="D19" s="22"/>
      <c r="E19" s="46" t="str">
        <f t="shared" ref="E19:E25" si="1">IF(D19="","",IF(D19=0,"",(D19/D$6/$A$11)))</f>
        <v/>
      </c>
      <c r="F19" s="22"/>
      <c r="G19" s="195" t="str">
        <f t="shared" ref="G19:G25" si="2">IF(F19="","",IF(F19=0,"",(F19/F$6/$A$11)))</f>
        <v/>
      </c>
      <c r="H19" s="22"/>
      <c r="I19" s="46" t="str">
        <f t="shared" ref="I19:I25" si="3">IF(H19="","",IF(H19=0,"",(H19/H$6/$A$11)))</f>
        <v/>
      </c>
      <c r="J19" s="235"/>
    </row>
    <row r="20" spans="1:10" s="6" customFormat="1" ht="25.05" customHeight="1" x14ac:dyDescent="0.25">
      <c r="A20" s="18" t="s">
        <v>23</v>
      </c>
      <c r="B20" s="16"/>
      <c r="C20" s="127" t="str">
        <f t="shared" si="0"/>
        <v/>
      </c>
      <c r="D20" s="16"/>
      <c r="E20" s="127" t="str">
        <f t="shared" si="1"/>
        <v/>
      </c>
      <c r="F20" s="16"/>
      <c r="G20" s="46" t="str">
        <f t="shared" si="2"/>
        <v/>
      </c>
      <c r="H20" s="16"/>
      <c r="I20" s="46" t="str">
        <f t="shared" si="3"/>
        <v/>
      </c>
      <c r="J20" s="235"/>
    </row>
    <row r="21" spans="1:10" s="6" customFormat="1" ht="25.05" customHeight="1" x14ac:dyDescent="0.25">
      <c r="A21" s="18" t="s">
        <v>24</v>
      </c>
      <c r="B21" s="16"/>
      <c r="C21" s="127" t="str">
        <f t="shared" si="0"/>
        <v/>
      </c>
      <c r="D21" s="16"/>
      <c r="E21" s="127" t="str">
        <f t="shared" si="1"/>
        <v/>
      </c>
      <c r="F21" s="16"/>
      <c r="G21" s="46" t="str">
        <f t="shared" si="2"/>
        <v/>
      </c>
      <c r="H21" s="16"/>
      <c r="I21" s="46" t="str">
        <f t="shared" si="3"/>
        <v/>
      </c>
      <c r="J21" s="235"/>
    </row>
    <row r="22" spans="1:10" ht="25.05" customHeight="1" x14ac:dyDescent="0.3">
      <c r="A22" s="18" t="s">
        <v>25</v>
      </c>
      <c r="B22" s="16"/>
      <c r="C22" s="127" t="str">
        <f t="shared" si="0"/>
        <v/>
      </c>
      <c r="D22" s="16"/>
      <c r="E22" s="127" t="str">
        <f t="shared" si="1"/>
        <v/>
      </c>
      <c r="F22" s="16"/>
      <c r="G22" s="46" t="str">
        <f t="shared" si="2"/>
        <v/>
      </c>
      <c r="H22" s="16"/>
      <c r="I22" s="46" t="str">
        <f t="shared" si="3"/>
        <v/>
      </c>
      <c r="J22" s="238"/>
    </row>
    <row r="23" spans="1:10" s="6" customFormat="1" ht="25.05" customHeight="1" x14ac:dyDescent="0.25">
      <c r="A23" s="18" t="s">
        <v>26</v>
      </c>
      <c r="B23" s="16"/>
      <c r="C23" s="127" t="str">
        <f t="shared" si="0"/>
        <v/>
      </c>
      <c r="D23" s="16"/>
      <c r="E23" s="127" t="str">
        <f t="shared" si="1"/>
        <v/>
      </c>
      <c r="F23" s="16"/>
      <c r="G23" s="46" t="str">
        <f t="shared" si="2"/>
        <v/>
      </c>
      <c r="H23" s="16"/>
      <c r="I23" s="46" t="str">
        <f t="shared" si="3"/>
        <v/>
      </c>
      <c r="J23" s="237"/>
    </row>
    <row r="24" spans="1:10" s="6" customFormat="1" ht="25.05" customHeight="1" x14ac:dyDescent="0.3">
      <c r="A24" s="102" t="s">
        <v>27</v>
      </c>
      <c r="B24" s="16"/>
      <c r="C24" s="127" t="str">
        <f t="shared" si="0"/>
        <v/>
      </c>
      <c r="D24" s="16"/>
      <c r="E24" s="127" t="str">
        <f t="shared" si="1"/>
        <v/>
      </c>
      <c r="F24" s="16"/>
      <c r="G24" s="46" t="str">
        <f t="shared" si="2"/>
        <v/>
      </c>
      <c r="H24" s="16"/>
      <c r="I24" s="46" t="str">
        <f t="shared" si="3"/>
        <v/>
      </c>
      <c r="J24" s="238"/>
    </row>
    <row r="25" spans="1:10" s="6" customFormat="1" ht="25.05" customHeight="1" x14ac:dyDescent="0.25">
      <c r="A25" s="103" t="s">
        <v>28</v>
      </c>
      <c r="B25" s="55">
        <f>SUM(B19:B24)</f>
        <v>0</v>
      </c>
      <c r="C25" s="127" t="str">
        <f t="shared" si="0"/>
        <v/>
      </c>
      <c r="D25" s="55">
        <f>SUM(D19:D24)</f>
        <v>0</v>
      </c>
      <c r="E25" s="127" t="str">
        <f t="shared" si="1"/>
        <v/>
      </c>
      <c r="F25" s="55">
        <f>SUM(F19:F24)</f>
        <v>0</v>
      </c>
      <c r="G25" s="46" t="str">
        <f t="shared" si="2"/>
        <v/>
      </c>
      <c r="H25" s="55">
        <f>SUM(H19:H24)</f>
        <v>0</v>
      </c>
      <c r="I25" s="46" t="str">
        <f t="shared" si="3"/>
        <v/>
      </c>
      <c r="J25" s="235"/>
    </row>
    <row r="26" spans="1:10" s="6" customFormat="1" ht="38.4" customHeight="1" x14ac:dyDescent="0.25">
      <c r="A26" s="108" t="s">
        <v>29</v>
      </c>
      <c r="B26" s="14"/>
      <c r="C26" s="14"/>
      <c r="D26" s="14"/>
      <c r="E26" s="14"/>
      <c r="F26" s="14"/>
      <c r="G26" s="14"/>
      <c r="H26" s="14"/>
      <c r="I26" s="14"/>
      <c r="J26" s="235"/>
    </row>
    <row r="27" spans="1:10" s="6" customFormat="1" ht="25.05" customHeight="1" x14ac:dyDescent="0.25">
      <c r="A27" s="18" t="s">
        <v>30</v>
      </c>
      <c r="B27" s="22"/>
      <c r="C27" s="46" t="str">
        <f t="shared" ref="C27:C42" si="4">IF(B27="","",IF(B27=0,"",(B27/B$6/$A$11)))</f>
        <v/>
      </c>
      <c r="D27" s="22"/>
      <c r="E27" s="46" t="str">
        <f t="shared" ref="E27:E42" si="5">IF(D27="","",IF(D27=0,"",(D27/D$6/$A$11)))</f>
        <v/>
      </c>
      <c r="F27" s="22"/>
      <c r="G27" s="46" t="str">
        <f t="shared" ref="G27:G42" si="6">IF(F27="","",IF(F27=0,"",(F27/F$6/$A$11)))</f>
        <v/>
      </c>
      <c r="H27" s="22"/>
      <c r="I27" s="46" t="str">
        <f t="shared" ref="I27:I42" si="7">IF(H27="","",IF(H27=0,"",(H27/H$6/$A$11)))</f>
        <v/>
      </c>
      <c r="J27" s="235"/>
    </row>
    <row r="28" spans="1:10" s="6" customFormat="1" ht="25.05" customHeight="1" x14ac:dyDescent="0.25">
      <c r="A28" s="18" t="s">
        <v>31</v>
      </c>
      <c r="B28" s="16"/>
      <c r="C28" s="127" t="str">
        <f t="shared" si="4"/>
        <v/>
      </c>
      <c r="D28" s="16"/>
      <c r="E28" s="127" t="str">
        <f t="shared" si="5"/>
        <v/>
      </c>
      <c r="F28" s="16"/>
      <c r="G28" s="46" t="str">
        <f t="shared" si="6"/>
        <v/>
      </c>
      <c r="H28" s="16"/>
      <c r="I28" s="46" t="str">
        <f t="shared" si="7"/>
        <v/>
      </c>
      <c r="J28" s="235"/>
    </row>
    <row r="29" spans="1:10" s="6" customFormat="1" ht="25.05" customHeight="1" x14ac:dyDescent="0.25">
      <c r="A29" s="18" t="s">
        <v>32</v>
      </c>
      <c r="B29" s="16"/>
      <c r="C29" s="127" t="str">
        <f t="shared" si="4"/>
        <v/>
      </c>
      <c r="D29" s="16"/>
      <c r="E29" s="127" t="str">
        <f t="shared" si="5"/>
        <v/>
      </c>
      <c r="F29" s="16"/>
      <c r="G29" s="46" t="str">
        <f t="shared" si="6"/>
        <v/>
      </c>
      <c r="H29" s="16"/>
      <c r="I29" s="46" t="str">
        <f t="shared" si="7"/>
        <v/>
      </c>
      <c r="J29" s="235"/>
    </row>
    <row r="30" spans="1:10" s="6" customFormat="1" ht="25.05" customHeight="1" x14ac:dyDescent="0.25">
      <c r="A30" s="18" t="s">
        <v>33</v>
      </c>
      <c r="B30" s="16"/>
      <c r="C30" s="127" t="str">
        <f t="shared" si="4"/>
        <v/>
      </c>
      <c r="D30" s="16"/>
      <c r="E30" s="127" t="str">
        <f t="shared" si="5"/>
        <v/>
      </c>
      <c r="F30" s="16"/>
      <c r="G30" s="46" t="str">
        <f t="shared" si="6"/>
        <v/>
      </c>
      <c r="H30" s="16"/>
      <c r="I30" s="46" t="str">
        <f t="shared" si="7"/>
        <v/>
      </c>
      <c r="J30" s="235"/>
    </row>
    <row r="31" spans="1:10" s="6" customFormat="1" ht="25.05" customHeight="1" x14ac:dyDescent="0.25">
      <c r="A31" s="18" t="s">
        <v>34</v>
      </c>
      <c r="B31" s="16"/>
      <c r="C31" s="127" t="str">
        <f t="shared" si="4"/>
        <v/>
      </c>
      <c r="D31" s="16"/>
      <c r="E31" s="127" t="str">
        <f t="shared" si="5"/>
        <v/>
      </c>
      <c r="F31" s="16"/>
      <c r="G31" s="46" t="str">
        <f t="shared" si="6"/>
        <v/>
      </c>
      <c r="H31" s="16"/>
      <c r="I31" s="46" t="str">
        <f t="shared" si="7"/>
        <v/>
      </c>
      <c r="J31" s="235"/>
    </row>
    <row r="32" spans="1:10" s="6" customFormat="1" ht="25.05" customHeight="1" x14ac:dyDescent="0.25">
      <c r="A32" s="18" t="s">
        <v>35</v>
      </c>
      <c r="B32" s="16"/>
      <c r="C32" s="127" t="str">
        <f t="shared" si="4"/>
        <v/>
      </c>
      <c r="D32" s="16"/>
      <c r="E32" s="127" t="str">
        <f t="shared" si="5"/>
        <v/>
      </c>
      <c r="F32" s="16"/>
      <c r="G32" s="46" t="str">
        <f t="shared" si="6"/>
        <v/>
      </c>
      <c r="H32" s="16"/>
      <c r="I32" s="46" t="str">
        <f t="shared" si="7"/>
        <v/>
      </c>
      <c r="J32" s="235"/>
    </row>
    <row r="33" spans="1:10" s="6" customFormat="1" ht="25.05" customHeight="1" x14ac:dyDescent="0.25">
      <c r="A33" s="18" t="s">
        <v>36</v>
      </c>
      <c r="B33" s="16"/>
      <c r="C33" s="127" t="str">
        <f t="shared" si="4"/>
        <v/>
      </c>
      <c r="D33" s="16"/>
      <c r="E33" s="127" t="str">
        <f t="shared" si="5"/>
        <v/>
      </c>
      <c r="F33" s="16"/>
      <c r="G33" s="46" t="str">
        <f t="shared" si="6"/>
        <v/>
      </c>
      <c r="H33" s="16"/>
      <c r="I33" s="46" t="str">
        <f t="shared" si="7"/>
        <v/>
      </c>
      <c r="J33" s="235"/>
    </row>
    <row r="34" spans="1:10" s="6" customFormat="1" ht="25.05" customHeight="1" x14ac:dyDescent="0.25">
      <c r="A34" s="18" t="s">
        <v>37</v>
      </c>
      <c r="B34" s="16"/>
      <c r="C34" s="127" t="str">
        <f t="shared" si="4"/>
        <v/>
      </c>
      <c r="D34" s="16"/>
      <c r="E34" s="127" t="str">
        <f t="shared" si="5"/>
        <v/>
      </c>
      <c r="F34" s="16"/>
      <c r="G34" s="46" t="str">
        <f t="shared" si="6"/>
        <v/>
      </c>
      <c r="H34" s="16"/>
      <c r="I34" s="46" t="str">
        <f t="shared" si="7"/>
        <v/>
      </c>
      <c r="J34" s="235"/>
    </row>
    <row r="35" spans="1:10" s="6" customFormat="1" ht="25.05" customHeight="1" x14ac:dyDescent="0.25">
      <c r="A35" s="18" t="s">
        <v>38</v>
      </c>
      <c r="B35" s="16"/>
      <c r="C35" s="127" t="str">
        <f t="shared" si="4"/>
        <v/>
      </c>
      <c r="D35" s="16"/>
      <c r="E35" s="127" t="str">
        <f t="shared" si="5"/>
        <v/>
      </c>
      <c r="F35" s="16"/>
      <c r="G35" s="46" t="str">
        <f t="shared" si="6"/>
        <v/>
      </c>
      <c r="H35" s="16"/>
      <c r="I35" s="46" t="str">
        <f t="shared" si="7"/>
        <v/>
      </c>
      <c r="J35" s="235"/>
    </row>
    <row r="36" spans="1:10" s="6" customFormat="1" ht="25.05" customHeight="1" x14ac:dyDescent="0.25">
      <c r="A36" s="18" t="s">
        <v>39</v>
      </c>
      <c r="B36" s="16"/>
      <c r="C36" s="127" t="str">
        <f t="shared" si="4"/>
        <v/>
      </c>
      <c r="D36" s="16"/>
      <c r="E36" s="127" t="str">
        <f t="shared" si="5"/>
        <v/>
      </c>
      <c r="F36" s="16"/>
      <c r="G36" s="46" t="str">
        <f t="shared" si="6"/>
        <v/>
      </c>
      <c r="H36" s="16"/>
      <c r="I36" s="46" t="str">
        <f t="shared" si="7"/>
        <v/>
      </c>
      <c r="J36" s="235"/>
    </row>
    <row r="37" spans="1:10" s="6" customFormat="1" ht="25.05" customHeight="1" x14ac:dyDescent="0.25">
      <c r="A37" s="18" t="s">
        <v>40</v>
      </c>
      <c r="B37" s="16"/>
      <c r="C37" s="127" t="str">
        <f t="shared" si="4"/>
        <v/>
      </c>
      <c r="D37" s="16"/>
      <c r="E37" s="127" t="str">
        <f t="shared" si="5"/>
        <v/>
      </c>
      <c r="F37" s="16"/>
      <c r="G37" s="46" t="str">
        <f t="shared" si="6"/>
        <v/>
      </c>
      <c r="H37" s="16"/>
      <c r="I37" s="46" t="str">
        <f t="shared" si="7"/>
        <v/>
      </c>
      <c r="J37" s="235"/>
    </row>
    <row r="38" spans="1:10" s="6" customFormat="1" ht="25.05" customHeight="1" x14ac:dyDescent="0.25">
      <c r="A38" s="18" t="s">
        <v>23</v>
      </c>
      <c r="B38" s="16"/>
      <c r="C38" s="127" t="str">
        <f t="shared" si="4"/>
        <v/>
      </c>
      <c r="D38" s="16"/>
      <c r="E38" s="127" t="str">
        <f t="shared" si="5"/>
        <v/>
      </c>
      <c r="F38" s="16"/>
      <c r="G38" s="46" t="str">
        <f t="shared" si="6"/>
        <v/>
      </c>
      <c r="H38" s="16"/>
      <c r="I38" s="46" t="str">
        <f t="shared" si="7"/>
        <v/>
      </c>
      <c r="J38" s="235"/>
    </row>
    <row r="39" spans="1:10" s="6" customFormat="1" ht="25.05" customHeight="1" x14ac:dyDescent="0.25">
      <c r="A39" s="18" t="s">
        <v>41</v>
      </c>
      <c r="B39" s="16"/>
      <c r="C39" s="127" t="str">
        <f t="shared" si="4"/>
        <v/>
      </c>
      <c r="D39" s="16"/>
      <c r="E39" s="127" t="str">
        <f t="shared" si="5"/>
        <v/>
      </c>
      <c r="F39" s="16"/>
      <c r="G39" s="46" t="str">
        <f t="shared" si="6"/>
        <v/>
      </c>
      <c r="H39" s="16"/>
      <c r="I39" s="46" t="str">
        <f t="shared" si="7"/>
        <v/>
      </c>
      <c r="J39" s="235"/>
    </row>
    <row r="40" spans="1:10" s="6" customFormat="1" ht="25.05" customHeight="1" x14ac:dyDescent="0.25">
      <c r="A40" s="18" t="s">
        <v>42</v>
      </c>
      <c r="B40" s="22"/>
      <c r="C40" s="127" t="str">
        <f t="shared" si="4"/>
        <v/>
      </c>
      <c r="D40" s="22"/>
      <c r="E40" s="127" t="str">
        <f t="shared" si="5"/>
        <v/>
      </c>
      <c r="F40" s="22"/>
      <c r="G40" s="46" t="str">
        <f t="shared" si="6"/>
        <v/>
      </c>
      <c r="H40" s="22"/>
      <c r="I40" s="46" t="str">
        <f t="shared" si="7"/>
        <v/>
      </c>
      <c r="J40" s="235"/>
    </row>
    <row r="41" spans="1:10" s="6" customFormat="1" ht="25.05" customHeight="1" x14ac:dyDescent="0.25">
      <c r="A41" s="18" t="s">
        <v>43</v>
      </c>
      <c r="B41" s="22"/>
      <c r="C41" s="127" t="str">
        <f t="shared" si="4"/>
        <v/>
      </c>
      <c r="D41" s="22"/>
      <c r="E41" s="127" t="str">
        <f t="shared" si="5"/>
        <v/>
      </c>
      <c r="F41" s="22"/>
      <c r="G41" s="46" t="str">
        <f t="shared" si="6"/>
        <v/>
      </c>
      <c r="H41" s="22"/>
      <c r="I41" s="46" t="str">
        <f t="shared" si="7"/>
        <v/>
      </c>
      <c r="J41" s="235"/>
    </row>
    <row r="42" spans="1:10" s="6" customFormat="1" ht="25.05" customHeight="1" x14ac:dyDescent="0.25">
      <c r="A42" s="207" t="s">
        <v>44</v>
      </c>
      <c r="B42" s="16"/>
      <c r="C42" s="127" t="str">
        <f t="shared" si="4"/>
        <v/>
      </c>
      <c r="D42" s="16"/>
      <c r="E42" s="127" t="str">
        <f t="shared" si="5"/>
        <v/>
      </c>
      <c r="F42" s="16"/>
      <c r="G42" s="46" t="str">
        <f t="shared" si="6"/>
        <v/>
      </c>
      <c r="H42" s="16"/>
      <c r="I42" s="46" t="str">
        <f t="shared" si="7"/>
        <v/>
      </c>
      <c r="J42" s="235"/>
    </row>
    <row r="43" spans="1:10" s="6" customFormat="1" ht="25.05" customHeight="1" x14ac:dyDescent="0.25">
      <c r="A43" s="130" t="s">
        <v>45</v>
      </c>
      <c r="B43" s="16"/>
      <c r="C43" s="127"/>
      <c r="D43" s="16"/>
      <c r="E43" s="127"/>
      <c r="F43" s="16"/>
      <c r="G43" s="46"/>
      <c r="H43" s="16"/>
      <c r="I43" s="46"/>
      <c r="J43" s="239"/>
    </row>
    <row r="44" spans="1:10" s="7" customFormat="1" ht="25.05" customHeight="1" x14ac:dyDescent="0.25">
      <c r="A44" s="206" t="s">
        <v>46</v>
      </c>
      <c r="B44" s="55">
        <f>SUM(B27:B43)</f>
        <v>0</v>
      </c>
      <c r="C44" s="127" t="str">
        <f>IF(B44="","",IF(B44=0,"",(B44/B$6/$A$11)))</f>
        <v/>
      </c>
      <c r="D44" s="55">
        <f>SUM(D27:D43)</f>
        <v>0</v>
      </c>
      <c r="E44" s="127" t="str">
        <f>IF(D44="","",IF(D44=0,"",(D44/D$6/$A$11)))</f>
        <v/>
      </c>
      <c r="F44" s="55">
        <f>SUM(F27:F43)</f>
        <v>0</v>
      </c>
      <c r="G44" s="46" t="str">
        <f>IF(F44="","",IF(F44=0,"",(F44/F$6/$A$11)))</f>
        <v/>
      </c>
      <c r="H44" s="55">
        <f>SUM(H27:H43)</f>
        <v>0</v>
      </c>
      <c r="I44" s="46" t="str">
        <f>IF(H44="","",IF(H44=0,"",(H44/H$6/$A$11)))</f>
        <v/>
      </c>
      <c r="J44" s="235"/>
    </row>
    <row r="45" spans="1:10" ht="33" customHeight="1" x14ac:dyDescent="0.25">
      <c r="A45" s="108" t="s">
        <v>47</v>
      </c>
      <c r="B45" s="14"/>
      <c r="C45" s="14"/>
      <c r="D45" s="14"/>
      <c r="E45" s="14"/>
      <c r="F45" s="14"/>
      <c r="G45" s="14"/>
      <c r="H45" s="14"/>
      <c r="I45" s="14"/>
    </row>
    <row r="46" spans="1:10" s="6" customFormat="1" ht="25.05" customHeight="1" x14ac:dyDescent="0.25">
      <c r="A46" s="18" t="s">
        <v>48</v>
      </c>
      <c r="B46" s="16"/>
      <c r="C46" s="46" t="str">
        <f>IF(B46="","",IF(B46=0,"",(B46/B$6/$A$11)))</f>
        <v/>
      </c>
      <c r="D46" s="196"/>
      <c r="E46" s="46" t="str">
        <f>IF(D46="","",IF(D46=0,"",(D46/D$6/$A$11)))</f>
        <v/>
      </c>
      <c r="F46" s="196"/>
      <c r="G46" s="46" t="str">
        <f>IF(F46="","",IF(F46=0,"",(F46/F$6/$A$11)))</f>
        <v/>
      </c>
      <c r="H46" s="16"/>
      <c r="I46" s="46" t="str">
        <f>IF(H46="","",IF(H46=0,"",(H46/H$6/$A$11)))</f>
        <v/>
      </c>
      <c r="J46" s="235"/>
    </row>
    <row r="47" spans="1:10" s="6" customFormat="1" ht="25.05" customHeight="1" x14ac:dyDescent="0.25">
      <c r="A47" s="18" t="s">
        <v>49</v>
      </c>
      <c r="B47" s="16"/>
      <c r="C47" s="127" t="str">
        <f>IF(B47="","",IF(B47=0,"",(B47/B$6/$A$11)))</f>
        <v/>
      </c>
      <c r="D47" s="16"/>
      <c r="E47" s="127" t="str">
        <f>IF(D47="","",IF(D47=0,"",(D47/D$6/$A$11)))</f>
        <v/>
      </c>
      <c r="F47" s="16"/>
      <c r="G47" s="46" t="str">
        <f>IF(F47="","",IF(F47=0,"",(F47/F$6/$A$11)))</f>
        <v/>
      </c>
      <c r="H47" s="16"/>
      <c r="I47" s="46" t="str">
        <f>IF(H47="","",IF(H47=0,"",(H47/H$6/$A$11)))</f>
        <v/>
      </c>
      <c r="J47" s="235"/>
    </row>
    <row r="48" spans="1:10" ht="25.05" customHeight="1" x14ac:dyDescent="0.25">
      <c r="A48" s="102" t="s">
        <v>50</v>
      </c>
      <c r="B48" s="16"/>
      <c r="C48" s="127" t="str">
        <f>IF(B48="","",IF(B48=0,"",(B48/B$6/$A$11)))</f>
        <v/>
      </c>
      <c r="D48" s="16"/>
      <c r="E48" s="127" t="str">
        <f>IF(D48="","",IF(D48=0,"",(D48/D$6/$A$11)))</f>
        <v/>
      </c>
      <c r="F48" s="16"/>
      <c r="G48" s="46" t="str">
        <f>IF(F48="","",IF(F48=0,"",(F48/F$6/$A$11)))</f>
        <v/>
      </c>
      <c r="H48" s="16"/>
      <c r="I48" s="46" t="str">
        <f>IF(H48="","",IF(H48=0,"",(H48/H$6/$A$11)))</f>
        <v/>
      </c>
    </row>
    <row r="49" spans="1:10" s="6" customFormat="1" ht="25.05" customHeight="1" x14ac:dyDescent="0.25">
      <c r="A49" s="103" t="s">
        <v>51</v>
      </c>
      <c r="B49" s="55">
        <f>SUM(B46:B48)</f>
        <v>0</v>
      </c>
      <c r="C49" s="127" t="str">
        <f>IF(B49="","",IF(B49=0,"",(B49/B$6/$A$11)))</f>
        <v/>
      </c>
      <c r="D49" s="55">
        <f>SUM(D46:D48)</f>
        <v>0</v>
      </c>
      <c r="E49" s="127" t="str">
        <f>IF(D49="","",IF(D49=0,"",(D49/D$6/$A$11)))</f>
        <v/>
      </c>
      <c r="F49" s="55">
        <f>SUM(F46:F48)</f>
        <v>0</v>
      </c>
      <c r="G49" s="46" t="str">
        <f>IF(F49="","",IF(F49=0,"",(F49/F$6/$A$11)))</f>
        <v/>
      </c>
      <c r="H49" s="55">
        <f>SUM(H46:H48)</f>
        <v>0</v>
      </c>
      <c r="I49" s="46" t="str">
        <f>IF(H49="","",IF(H49=0,"",(H49/H$6/$A$11)))</f>
        <v/>
      </c>
      <c r="J49" s="235"/>
    </row>
    <row r="50" spans="1:10" s="6" customFormat="1" ht="40.200000000000003" customHeight="1" x14ac:dyDescent="0.25">
      <c r="A50" s="108" t="s">
        <v>52</v>
      </c>
      <c r="B50" s="14"/>
      <c r="C50" s="14"/>
      <c r="D50" s="14"/>
      <c r="E50" s="14"/>
      <c r="F50" s="14"/>
      <c r="G50" s="14"/>
      <c r="H50" s="14"/>
      <c r="I50" s="14"/>
      <c r="J50" s="235"/>
    </row>
    <row r="51" spans="1:10" s="255" customFormat="1" ht="24.6" customHeight="1" x14ac:dyDescent="0.25">
      <c r="A51" s="254" t="s">
        <v>447</v>
      </c>
      <c r="B51" s="16"/>
      <c r="C51" s="46" t="str">
        <f t="shared" ref="C51:C60" si="8">IF(B51="","",IF(B51=0,"",(B51/B$6/$A$11)))</f>
        <v/>
      </c>
      <c r="D51" s="196"/>
      <c r="E51" s="46" t="str">
        <f t="shared" ref="E51:E60" si="9">IF(D51="","",IF(D51=0,"",(D51/D$6/$A$11)))</f>
        <v/>
      </c>
      <c r="F51" s="196"/>
      <c r="G51" s="46" t="str">
        <f t="shared" ref="G51:G60" si="10">IF(F51="","",IF(F51=0,"",(F51/F$6/$A$11)))</f>
        <v/>
      </c>
      <c r="H51" s="16"/>
      <c r="I51" s="46" t="str">
        <f t="shared" ref="I51:I60" si="11">IF(H51="","",IF(H51=0,"",(H51/H$6/$A$11)))</f>
        <v/>
      </c>
      <c r="J51" s="235"/>
    </row>
    <row r="52" spans="1:10" s="255" customFormat="1" ht="24.6" customHeight="1" x14ac:dyDescent="0.25">
      <c r="A52" s="256" t="s">
        <v>53</v>
      </c>
      <c r="B52" s="16"/>
      <c r="C52" s="46" t="str">
        <f t="shared" si="8"/>
        <v/>
      </c>
      <c r="D52" s="196"/>
      <c r="E52" s="46" t="str">
        <f t="shared" si="9"/>
        <v/>
      </c>
      <c r="F52" s="196"/>
      <c r="G52" s="46" t="str">
        <f t="shared" si="10"/>
        <v/>
      </c>
      <c r="H52" s="16"/>
      <c r="I52" s="46" t="str">
        <f t="shared" si="11"/>
        <v/>
      </c>
      <c r="J52" s="235"/>
    </row>
    <row r="53" spans="1:10" s="6" customFormat="1" ht="25.05" customHeight="1" x14ac:dyDescent="0.25">
      <c r="A53" s="18" t="s">
        <v>54</v>
      </c>
      <c r="B53" s="16"/>
      <c r="C53" s="127" t="str">
        <f t="shared" si="8"/>
        <v/>
      </c>
      <c r="D53" s="16"/>
      <c r="E53" s="127" t="str">
        <f t="shared" si="9"/>
        <v/>
      </c>
      <c r="F53" s="16"/>
      <c r="G53" s="46" t="str">
        <f t="shared" si="10"/>
        <v/>
      </c>
      <c r="H53" s="16"/>
      <c r="I53" s="46" t="str">
        <f t="shared" si="11"/>
        <v/>
      </c>
      <c r="J53" s="235"/>
    </row>
    <row r="54" spans="1:10" s="6" customFormat="1" ht="25.05" customHeight="1" x14ac:dyDescent="0.25">
      <c r="A54" s="18" t="s">
        <v>55</v>
      </c>
      <c r="B54" s="16"/>
      <c r="C54" s="127" t="str">
        <f t="shared" si="8"/>
        <v/>
      </c>
      <c r="D54" s="16"/>
      <c r="E54" s="127" t="str">
        <f t="shared" si="9"/>
        <v/>
      </c>
      <c r="F54" s="16"/>
      <c r="G54" s="46" t="str">
        <f t="shared" si="10"/>
        <v/>
      </c>
      <c r="H54" s="16"/>
      <c r="I54" s="46" t="str">
        <f t="shared" si="11"/>
        <v/>
      </c>
      <c r="J54" s="235"/>
    </row>
    <row r="55" spans="1:10" s="6" customFormat="1" ht="25.05" customHeight="1" x14ac:dyDescent="0.25">
      <c r="A55" s="18" t="s">
        <v>56</v>
      </c>
      <c r="B55" s="16"/>
      <c r="C55" s="127" t="str">
        <f t="shared" si="8"/>
        <v/>
      </c>
      <c r="D55" s="16"/>
      <c r="E55" s="127" t="str">
        <f t="shared" si="9"/>
        <v/>
      </c>
      <c r="F55" s="16"/>
      <c r="G55" s="46" t="str">
        <f t="shared" si="10"/>
        <v/>
      </c>
      <c r="H55" s="16"/>
      <c r="I55" s="46" t="str">
        <f t="shared" si="11"/>
        <v/>
      </c>
      <c r="J55" s="235"/>
    </row>
    <row r="56" spans="1:10" s="6" customFormat="1" ht="25.05" customHeight="1" x14ac:dyDescent="0.25">
      <c r="A56" s="125" t="s">
        <v>57</v>
      </c>
      <c r="B56" s="126">
        <f>SUM(B51:B55)</f>
        <v>0</v>
      </c>
      <c r="C56" s="127" t="str">
        <f t="shared" si="8"/>
        <v/>
      </c>
      <c r="D56" s="126">
        <f>SUM(D51:D55)</f>
        <v>0</v>
      </c>
      <c r="E56" s="127" t="str">
        <f t="shared" si="9"/>
        <v/>
      </c>
      <c r="F56" s="126">
        <f>SUM(F51:F55)</f>
        <v>0</v>
      </c>
      <c r="G56" s="46" t="str">
        <f t="shared" si="10"/>
        <v/>
      </c>
      <c r="H56" s="126">
        <f>SUM(H51:H55)</f>
        <v>0</v>
      </c>
      <c r="I56" s="46" t="str">
        <f t="shared" si="11"/>
        <v/>
      </c>
      <c r="J56" s="235"/>
    </row>
    <row r="57" spans="1:10" s="6" customFormat="1" ht="25.05" customHeight="1" thickBot="1" x14ac:dyDescent="0.3">
      <c r="A57" s="105" t="s">
        <v>58</v>
      </c>
      <c r="B57" s="56">
        <f>B44+B56</f>
        <v>0</v>
      </c>
      <c r="C57" s="199" t="str">
        <f t="shared" si="8"/>
        <v/>
      </c>
      <c r="D57" s="56">
        <f>D44+D56</f>
        <v>0</v>
      </c>
      <c r="E57" s="199" t="str">
        <f t="shared" si="9"/>
        <v/>
      </c>
      <c r="F57" s="56">
        <f>F44+F56</f>
        <v>0</v>
      </c>
      <c r="G57" s="199" t="str">
        <f t="shared" si="10"/>
        <v/>
      </c>
      <c r="H57" s="56">
        <f>H44+H56</f>
        <v>0</v>
      </c>
      <c r="I57" s="199" t="str">
        <f t="shared" si="11"/>
        <v/>
      </c>
      <c r="J57" s="235"/>
    </row>
    <row r="58" spans="1:10" s="6" customFormat="1" ht="36.6" customHeight="1" thickTop="1" x14ac:dyDescent="0.25">
      <c r="A58" s="130" t="s">
        <v>59</v>
      </c>
      <c r="B58" s="160">
        <f>B25+B49-B57</f>
        <v>0</v>
      </c>
      <c r="C58" s="127" t="str">
        <f t="shared" si="8"/>
        <v/>
      </c>
      <c r="D58" s="160">
        <f>D25+D49-D57</f>
        <v>0</v>
      </c>
      <c r="E58" s="127" t="str">
        <f t="shared" si="9"/>
        <v/>
      </c>
      <c r="F58" s="160">
        <f>F25+F49-F57</f>
        <v>0</v>
      </c>
      <c r="G58" s="127" t="str">
        <f t="shared" si="10"/>
        <v/>
      </c>
      <c r="H58" s="160">
        <f>H25+H49-H57</f>
        <v>0</v>
      </c>
      <c r="I58" s="127" t="str">
        <f t="shared" si="11"/>
        <v/>
      </c>
      <c r="J58" s="239"/>
    </row>
    <row r="59" spans="1:10" s="6" customFormat="1" ht="36.6" customHeight="1" x14ac:dyDescent="0.25">
      <c r="A59" s="133" t="s">
        <v>60</v>
      </c>
      <c r="B59" s="16"/>
      <c r="C59" s="127" t="str">
        <f t="shared" si="8"/>
        <v/>
      </c>
      <c r="D59" s="16"/>
      <c r="E59" s="127" t="str">
        <f t="shared" si="9"/>
        <v/>
      </c>
      <c r="F59" s="16"/>
      <c r="G59" s="46" t="str">
        <f t="shared" si="10"/>
        <v/>
      </c>
      <c r="H59" s="16"/>
      <c r="I59" s="46" t="str">
        <f t="shared" si="11"/>
        <v/>
      </c>
      <c r="J59" s="235"/>
    </row>
    <row r="60" spans="1:10" s="7" customFormat="1" ht="36.6" customHeight="1" x14ac:dyDescent="0.25">
      <c r="A60" s="133" t="s">
        <v>61</v>
      </c>
      <c r="B60" s="158">
        <f>B58+B59</f>
        <v>0</v>
      </c>
      <c r="C60" s="127" t="str">
        <f t="shared" si="8"/>
        <v/>
      </c>
      <c r="D60" s="159">
        <f>D58+D59</f>
        <v>0</v>
      </c>
      <c r="E60" s="127" t="str">
        <f t="shared" si="9"/>
        <v/>
      </c>
      <c r="F60" s="159">
        <f>F58+F59</f>
        <v>0</v>
      </c>
      <c r="G60" s="46" t="str">
        <f t="shared" si="10"/>
        <v/>
      </c>
      <c r="H60" s="159">
        <f>H58+H59</f>
        <v>0</v>
      </c>
      <c r="I60" s="46" t="str">
        <f t="shared" si="11"/>
        <v/>
      </c>
      <c r="J60" s="235"/>
    </row>
    <row r="61" spans="1:10" s="57" customFormat="1" ht="48" customHeight="1" thickBot="1" x14ac:dyDescent="0.35">
      <c r="A61" s="188" t="s">
        <v>62</v>
      </c>
      <c r="B61" s="190"/>
      <c r="C61" s="190"/>
      <c r="D61" s="190"/>
      <c r="E61" s="190"/>
      <c r="F61" s="190"/>
      <c r="G61" s="190"/>
      <c r="H61" s="190"/>
      <c r="I61" s="190"/>
      <c r="J61" s="235"/>
    </row>
    <row r="62" spans="1:10" s="6" customFormat="1" ht="25.05" customHeight="1" thickTop="1" x14ac:dyDescent="0.25">
      <c r="A62" s="108" t="s">
        <v>63</v>
      </c>
      <c r="B62" s="14"/>
      <c r="C62" s="14"/>
      <c r="D62" s="14"/>
      <c r="E62" s="14"/>
      <c r="F62" s="14"/>
      <c r="G62" s="14"/>
      <c r="H62" s="14"/>
      <c r="I62" s="14"/>
      <c r="J62" s="235"/>
    </row>
    <row r="63" spans="1:10" s="6" customFormat="1" ht="25.05" customHeight="1" x14ac:dyDescent="0.25">
      <c r="A63" s="18" t="s">
        <v>64</v>
      </c>
      <c r="B63" s="22"/>
      <c r="C63" s="46" t="str">
        <f>IF(B63="","",IF(B63=0,"",(B63/B$6/$A$11)))</f>
        <v/>
      </c>
      <c r="D63" s="22"/>
      <c r="E63" s="46" t="str">
        <f>IF(D63="","",IF(D63=0,"",(D63/D$6/$A$11)))</f>
        <v/>
      </c>
      <c r="F63" s="22"/>
      <c r="G63" s="46" t="str">
        <f>IF(F63="","",IF(F63=0,"",(F63/F$6/$A$11)))</f>
        <v/>
      </c>
      <c r="H63" s="22"/>
      <c r="I63" s="46" t="str">
        <f>IF(H63="","",IF(H63=0,"",(H63/H$6/$A$11)))</f>
        <v/>
      </c>
      <c r="J63" s="235"/>
    </row>
    <row r="64" spans="1:10" s="6" customFormat="1" ht="25.05" customHeight="1" x14ac:dyDescent="0.25">
      <c r="A64" s="18" t="s">
        <v>23</v>
      </c>
      <c r="B64" s="16"/>
      <c r="C64" s="127" t="str">
        <f>IF(B64="","",IF(B64=0,"",(B64/B$6/$A$11)))</f>
        <v/>
      </c>
      <c r="D64" s="16"/>
      <c r="E64" s="127" t="str">
        <f>IF(D64="","",IF(D64=0,"",(D64/D$6/$A$11)))</f>
        <v/>
      </c>
      <c r="F64" s="16"/>
      <c r="G64" s="127" t="str">
        <f>IF(F64="","",IF(F64=0,"",(F64/F$6/$A$11)))</f>
        <v/>
      </c>
      <c r="H64" s="16"/>
      <c r="I64" s="46" t="str">
        <f>IF(H64="","",IF(H64=0,"",(H64/H$6/$A$11)))</f>
        <v/>
      </c>
      <c r="J64" s="235"/>
    </row>
    <row r="65" spans="1:10" s="4" customFormat="1" ht="25.05" customHeight="1" x14ac:dyDescent="0.25">
      <c r="A65" s="18" t="s">
        <v>65</v>
      </c>
      <c r="B65" s="16"/>
      <c r="C65" s="127" t="str">
        <f>IF(B65="","",IF(B65=0,"",(B65/B$6/$A$11)))</f>
        <v/>
      </c>
      <c r="D65" s="16"/>
      <c r="E65" s="127" t="str">
        <f>IF(D65="","",IF(D65=0,"",(D65/D$6/$A$11)))</f>
        <v/>
      </c>
      <c r="F65" s="16"/>
      <c r="G65" s="46" t="str">
        <f>IF(F65="","",IF(F65=0,"",(F65/F$6/$A$11)))</f>
        <v/>
      </c>
      <c r="H65" s="16"/>
      <c r="I65" s="46" t="str">
        <f>IF(H65="","",IF(H65=0,"",(H65/H$6/$A$11)))</f>
        <v/>
      </c>
      <c r="J65" s="235"/>
    </row>
    <row r="66" spans="1:10" s="6" customFormat="1" ht="25.05" customHeight="1" x14ac:dyDescent="0.25">
      <c r="A66" s="106" t="s">
        <v>66</v>
      </c>
      <c r="B66" s="16"/>
      <c r="C66" s="127" t="str">
        <f>IF(B66="","",IF(B66=0,"",(B66/B$6/$A$11)))</f>
        <v/>
      </c>
      <c r="D66" s="16"/>
      <c r="E66" s="127" t="str">
        <f>IF(D66="","",IF(D66=0,"",(D66/D$6/$A$11)))</f>
        <v/>
      </c>
      <c r="F66" s="16"/>
      <c r="G66" s="46" t="str">
        <f>IF(F66="","",IF(F66=0,"",(F66/F$6/$A$11)))</f>
        <v/>
      </c>
      <c r="H66" s="16"/>
      <c r="I66" s="46" t="str">
        <f>IF(H66="","",IF(H66=0,"",(H66/H$6/$A$11)))</f>
        <v/>
      </c>
      <c r="J66" s="235"/>
    </row>
    <row r="67" spans="1:10" s="6" customFormat="1" ht="36" customHeight="1" x14ac:dyDescent="0.25">
      <c r="A67" s="103" t="s">
        <v>28</v>
      </c>
      <c r="B67" s="55">
        <f>SUM(B63:B66)</f>
        <v>0</v>
      </c>
      <c r="C67" s="127" t="str">
        <f>IF(B67="","",IF(B67=0,"",(B67/B$6/$A$11)))</f>
        <v/>
      </c>
      <c r="D67" s="55">
        <f>SUM(D63:D66)</f>
        <v>0</v>
      </c>
      <c r="E67" s="127" t="str">
        <f>IF(D67="","",IF(D67=0,"",(D67/D$6/$A$11)))</f>
        <v/>
      </c>
      <c r="F67" s="55">
        <f>SUM(F63:F66)</f>
        <v>0</v>
      </c>
      <c r="G67" s="46" t="str">
        <f>IF(F67="","",IF(F67=0,"",(F67/F$6/$A$11)))</f>
        <v/>
      </c>
      <c r="H67" s="55">
        <f>SUM(H63:H66)</f>
        <v>0</v>
      </c>
      <c r="I67" s="46" t="str">
        <f>IF(H67="","",IF(H67=0,"",(H67/H$6/$A$11)))</f>
        <v/>
      </c>
      <c r="J67" s="235"/>
    </row>
    <row r="68" spans="1:10" s="6" customFormat="1" ht="34.200000000000003" customHeight="1" x14ac:dyDescent="0.25">
      <c r="A68" s="108" t="s">
        <v>67</v>
      </c>
      <c r="B68" s="14"/>
      <c r="C68" s="14"/>
      <c r="D68" s="14"/>
      <c r="E68" s="14"/>
      <c r="F68" s="14"/>
      <c r="G68" s="14"/>
      <c r="H68" s="14"/>
      <c r="I68" s="14"/>
      <c r="J68" s="235"/>
    </row>
    <row r="69" spans="1:10" s="6" customFormat="1" ht="25.05" customHeight="1" x14ac:dyDescent="0.25">
      <c r="A69" s="18" t="s">
        <v>30</v>
      </c>
      <c r="B69" s="22"/>
      <c r="C69" s="46" t="str">
        <f t="shared" ref="C69:C87" si="12">IF(B69="","",IF(B69=0,"",(B69/B$6/$A$11)))</f>
        <v/>
      </c>
      <c r="D69" s="22"/>
      <c r="E69" s="46" t="str">
        <f t="shared" ref="E69:E87" si="13">IF(D69="","",IF(D69=0,"",(D69/D$6/$A$11)))</f>
        <v/>
      </c>
      <c r="F69" s="22"/>
      <c r="G69" s="46" t="str">
        <f t="shared" ref="G69:G87" si="14">IF(F69="","",IF(F69=0,"",(F69/F$6/$A$11)))</f>
        <v/>
      </c>
      <c r="H69" s="22"/>
      <c r="I69" s="46" t="str">
        <f t="shared" ref="I69:I87" si="15">IF(H69="","",IF(H69=0,"",(H69/H$6/$A$11)))</f>
        <v/>
      </c>
      <c r="J69" s="235"/>
    </row>
    <row r="70" spans="1:10" s="6" customFormat="1" ht="25.05" customHeight="1" x14ac:dyDescent="0.25">
      <c r="A70" s="18" t="s">
        <v>31</v>
      </c>
      <c r="B70" s="16"/>
      <c r="C70" s="127" t="str">
        <f t="shared" si="12"/>
        <v/>
      </c>
      <c r="D70" s="16"/>
      <c r="E70" s="127" t="str">
        <f t="shared" si="13"/>
        <v/>
      </c>
      <c r="F70" s="16"/>
      <c r="G70" s="46" t="str">
        <f t="shared" si="14"/>
        <v/>
      </c>
      <c r="H70" s="16"/>
      <c r="I70" s="46" t="str">
        <f t="shared" si="15"/>
        <v/>
      </c>
      <c r="J70" s="235"/>
    </row>
    <row r="71" spans="1:10" ht="25.05" customHeight="1" x14ac:dyDescent="0.25">
      <c r="A71" s="18" t="s">
        <v>32</v>
      </c>
      <c r="B71" s="16"/>
      <c r="C71" s="127" t="str">
        <f t="shared" si="12"/>
        <v/>
      </c>
      <c r="D71" s="16"/>
      <c r="E71" s="127" t="str">
        <f t="shared" si="13"/>
        <v/>
      </c>
      <c r="F71" s="16"/>
      <c r="G71" s="46" t="str">
        <f t="shared" si="14"/>
        <v/>
      </c>
      <c r="H71" s="16"/>
      <c r="I71" s="46" t="str">
        <f t="shared" si="15"/>
        <v/>
      </c>
    </row>
    <row r="72" spans="1:10" s="6" customFormat="1" ht="25.05" customHeight="1" x14ac:dyDescent="0.25">
      <c r="A72" s="18" t="s">
        <v>33</v>
      </c>
      <c r="B72" s="16"/>
      <c r="C72" s="127" t="str">
        <f t="shared" si="12"/>
        <v/>
      </c>
      <c r="D72" s="16"/>
      <c r="E72" s="127" t="str">
        <f t="shared" si="13"/>
        <v/>
      </c>
      <c r="F72" s="16"/>
      <c r="G72" s="46" t="str">
        <f t="shared" si="14"/>
        <v/>
      </c>
      <c r="H72" s="16"/>
      <c r="I72" s="46" t="str">
        <f t="shared" si="15"/>
        <v/>
      </c>
      <c r="J72" s="235"/>
    </row>
    <row r="73" spans="1:10" s="6" customFormat="1" ht="25.05" customHeight="1" x14ac:dyDescent="0.25">
      <c r="A73" s="18" t="s">
        <v>34</v>
      </c>
      <c r="B73" s="16"/>
      <c r="C73" s="127" t="str">
        <f t="shared" si="12"/>
        <v/>
      </c>
      <c r="D73" s="16"/>
      <c r="E73" s="127" t="str">
        <f t="shared" si="13"/>
        <v/>
      </c>
      <c r="F73" s="16"/>
      <c r="G73" s="46" t="str">
        <f t="shared" si="14"/>
        <v/>
      </c>
      <c r="H73" s="16"/>
      <c r="I73" s="46" t="str">
        <f t="shared" si="15"/>
        <v/>
      </c>
      <c r="J73" s="235"/>
    </row>
    <row r="74" spans="1:10" s="6" customFormat="1" ht="25.05" customHeight="1" x14ac:dyDescent="0.25">
      <c r="A74" s="18" t="s">
        <v>35</v>
      </c>
      <c r="B74" s="16"/>
      <c r="C74" s="127" t="str">
        <f t="shared" si="12"/>
        <v/>
      </c>
      <c r="D74" s="16"/>
      <c r="E74" s="127" t="str">
        <f t="shared" si="13"/>
        <v/>
      </c>
      <c r="F74" s="16"/>
      <c r="G74" s="46" t="str">
        <f t="shared" si="14"/>
        <v/>
      </c>
      <c r="H74" s="16"/>
      <c r="I74" s="46" t="str">
        <f t="shared" si="15"/>
        <v/>
      </c>
      <c r="J74" s="235"/>
    </row>
    <row r="75" spans="1:10" s="6" customFormat="1" ht="25.05" customHeight="1" x14ac:dyDescent="0.25">
      <c r="A75" s="18" t="s">
        <v>36</v>
      </c>
      <c r="B75" s="16"/>
      <c r="C75" s="127" t="str">
        <f t="shared" si="12"/>
        <v/>
      </c>
      <c r="D75" s="16"/>
      <c r="E75" s="127" t="str">
        <f t="shared" si="13"/>
        <v/>
      </c>
      <c r="F75" s="16"/>
      <c r="G75" s="46" t="str">
        <f t="shared" si="14"/>
        <v/>
      </c>
      <c r="H75" s="16"/>
      <c r="I75" s="46" t="str">
        <f t="shared" si="15"/>
        <v/>
      </c>
      <c r="J75" s="235"/>
    </row>
    <row r="76" spans="1:10" s="6" customFormat="1" ht="25.05" customHeight="1" x14ac:dyDescent="0.25">
      <c r="A76" s="18" t="s">
        <v>37</v>
      </c>
      <c r="B76" s="16"/>
      <c r="C76" s="127" t="str">
        <f t="shared" si="12"/>
        <v/>
      </c>
      <c r="D76" s="16"/>
      <c r="E76" s="127" t="str">
        <f t="shared" si="13"/>
        <v/>
      </c>
      <c r="F76" s="16"/>
      <c r="G76" s="46" t="str">
        <f t="shared" si="14"/>
        <v/>
      </c>
      <c r="H76" s="16"/>
      <c r="I76" s="46" t="str">
        <f t="shared" si="15"/>
        <v/>
      </c>
      <c r="J76" s="235"/>
    </row>
    <row r="77" spans="1:10" s="6" customFormat="1" ht="25.05" customHeight="1" x14ac:dyDescent="0.25">
      <c r="A77" s="18" t="s">
        <v>38</v>
      </c>
      <c r="B77" s="16"/>
      <c r="C77" s="127" t="str">
        <f t="shared" si="12"/>
        <v/>
      </c>
      <c r="D77" s="16"/>
      <c r="E77" s="127" t="str">
        <f t="shared" si="13"/>
        <v/>
      </c>
      <c r="F77" s="16"/>
      <c r="G77" s="46" t="str">
        <f t="shared" si="14"/>
        <v/>
      </c>
      <c r="H77" s="16"/>
      <c r="I77" s="46" t="str">
        <f t="shared" si="15"/>
        <v/>
      </c>
      <c r="J77" s="235"/>
    </row>
    <row r="78" spans="1:10" s="6" customFormat="1" ht="25.05" customHeight="1" x14ac:dyDescent="0.25">
      <c r="A78" s="18" t="s">
        <v>39</v>
      </c>
      <c r="B78" s="16"/>
      <c r="C78" s="127" t="str">
        <f t="shared" si="12"/>
        <v/>
      </c>
      <c r="D78" s="16"/>
      <c r="E78" s="127" t="str">
        <f t="shared" si="13"/>
        <v/>
      </c>
      <c r="F78" s="16"/>
      <c r="G78" s="46" t="str">
        <f t="shared" si="14"/>
        <v/>
      </c>
      <c r="H78" s="16"/>
      <c r="I78" s="46" t="str">
        <f t="shared" si="15"/>
        <v/>
      </c>
      <c r="J78" s="239"/>
    </row>
    <row r="79" spans="1:10" s="6" customFormat="1" ht="25.05" customHeight="1" x14ac:dyDescent="0.25">
      <c r="A79" s="18" t="s">
        <v>40</v>
      </c>
      <c r="B79" s="16"/>
      <c r="C79" s="127" t="str">
        <f t="shared" si="12"/>
        <v/>
      </c>
      <c r="D79" s="16"/>
      <c r="E79" s="127" t="str">
        <f t="shared" si="13"/>
        <v/>
      </c>
      <c r="F79" s="16"/>
      <c r="G79" s="46" t="str">
        <f t="shared" si="14"/>
        <v/>
      </c>
      <c r="H79" s="16"/>
      <c r="I79" s="46" t="str">
        <f t="shared" si="15"/>
        <v/>
      </c>
      <c r="J79" s="235"/>
    </row>
    <row r="80" spans="1:10" s="6" customFormat="1" ht="25.05" customHeight="1" x14ac:dyDescent="0.25">
      <c r="A80" s="18" t="s">
        <v>23</v>
      </c>
      <c r="B80" s="16"/>
      <c r="C80" s="127" t="str">
        <f t="shared" si="12"/>
        <v/>
      </c>
      <c r="D80" s="16"/>
      <c r="E80" s="127" t="str">
        <f t="shared" si="13"/>
        <v/>
      </c>
      <c r="F80" s="16"/>
      <c r="G80" s="46" t="str">
        <f t="shared" si="14"/>
        <v/>
      </c>
      <c r="H80" s="16"/>
      <c r="I80" s="46" t="str">
        <f t="shared" si="15"/>
        <v/>
      </c>
      <c r="J80" s="235"/>
    </row>
    <row r="81" spans="1:10" s="7" customFormat="1" ht="25.05" customHeight="1" x14ac:dyDescent="0.25">
      <c r="A81" s="18" t="s">
        <v>41</v>
      </c>
      <c r="B81" s="16"/>
      <c r="C81" s="127" t="str">
        <f t="shared" si="12"/>
        <v/>
      </c>
      <c r="D81" s="16"/>
      <c r="E81" s="127" t="str">
        <f t="shared" si="13"/>
        <v/>
      </c>
      <c r="F81" s="16"/>
      <c r="G81" s="46" t="str">
        <f t="shared" si="14"/>
        <v/>
      </c>
      <c r="H81" s="16"/>
      <c r="I81" s="46" t="str">
        <f t="shared" si="15"/>
        <v/>
      </c>
      <c r="J81" s="235"/>
    </row>
    <row r="82" spans="1:10" s="6" customFormat="1" ht="25.05" customHeight="1" x14ac:dyDescent="0.25">
      <c r="A82" s="18" t="s">
        <v>42</v>
      </c>
      <c r="B82" s="22"/>
      <c r="C82" s="127" t="str">
        <f t="shared" si="12"/>
        <v/>
      </c>
      <c r="D82" s="22"/>
      <c r="E82" s="127" t="str">
        <f t="shared" si="13"/>
        <v/>
      </c>
      <c r="F82" s="22"/>
      <c r="G82" s="46" t="str">
        <f t="shared" si="14"/>
        <v/>
      </c>
      <c r="H82" s="22"/>
      <c r="I82" s="46" t="str">
        <f t="shared" si="15"/>
        <v/>
      </c>
      <c r="J82" s="235"/>
    </row>
    <row r="83" spans="1:10" s="6" customFormat="1" ht="25.05" customHeight="1" x14ac:dyDescent="0.25">
      <c r="A83" s="18" t="s">
        <v>43</v>
      </c>
      <c r="B83" s="22"/>
      <c r="C83" s="127" t="str">
        <f t="shared" si="12"/>
        <v/>
      </c>
      <c r="D83" s="22"/>
      <c r="E83" s="127" t="str">
        <f t="shared" si="13"/>
        <v/>
      </c>
      <c r="F83" s="22"/>
      <c r="G83" s="46" t="str">
        <f t="shared" si="14"/>
        <v/>
      </c>
      <c r="H83" s="22"/>
      <c r="I83" s="46" t="str">
        <f t="shared" si="15"/>
        <v/>
      </c>
      <c r="J83" s="235"/>
    </row>
    <row r="84" spans="1:10" s="6" customFormat="1" ht="25.05" customHeight="1" x14ac:dyDescent="0.25">
      <c r="A84" s="18" t="s">
        <v>68</v>
      </c>
      <c r="B84" s="16"/>
      <c r="C84" s="127" t="str">
        <f t="shared" si="12"/>
        <v/>
      </c>
      <c r="D84" s="16"/>
      <c r="E84" s="127" t="str">
        <f t="shared" si="13"/>
        <v/>
      </c>
      <c r="F84" s="16"/>
      <c r="G84" s="46" t="str">
        <f t="shared" si="14"/>
        <v/>
      </c>
      <c r="H84" s="16"/>
      <c r="I84" s="46" t="str">
        <f t="shared" si="15"/>
        <v/>
      </c>
      <c r="J84" s="235"/>
    </row>
    <row r="85" spans="1:10" s="9" customFormat="1" ht="25.05" customHeight="1" x14ac:dyDescent="0.25">
      <c r="A85" s="18" t="s">
        <v>45</v>
      </c>
      <c r="B85" s="16"/>
      <c r="C85" s="127" t="str">
        <f t="shared" si="12"/>
        <v/>
      </c>
      <c r="D85" s="16"/>
      <c r="E85" s="127" t="str">
        <f t="shared" si="13"/>
        <v/>
      </c>
      <c r="F85" s="16"/>
      <c r="G85" s="46" t="str">
        <f t="shared" si="14"/>
        <v/>
      </c>
      <c r="H85" s="16"/>
      <c r="I85" s="46" t="str">
        <f t="shared" si="15"/>
        <v/>
      </c>
      <c r="J85" s="235"/>
    </row>
    <row r="86" spans="1:10" s="6" customFormat="1" ht="25.05" customHeight="1" x14ac:dyDescent="0.25">
      <c r="A86" s="107" t="s">
        <v>69</v>
      </c>
      <c r="B86" s="22"/>
      <c r="C86" s="127" t="str">
        <f t="shared" si="12"/>
        <v/>
      </c>
      <c r="D86" s="22"/>
      <c r="E86" s="127" t="str">
        <f t="shared" si="13"/>
        <v/>
      </c>
      <c r="F86" s="16"/>
      <c r="G86" s="46" t="str">
        <f t="shared" si="14"/>
        <v/>
      </c>
      <c r="H86" s="16"/>
      <c r="I86" s="46" t="str">
        <f t="shared" si="15"/>
        <v/>
      </c>
      <c r="J86" s="235"/>
    </row>
    <row r="87" spans="1:10" s="6" customFormat="1" ht="25.05" customHeight="1" x14ac:dyDescent="0.25">
      <c r="A87" s="103" t="s">
        <v>46</v>
      </c>
      <c r="B87" s="55">
        <f>SUM(B69:B86)</f>
        <v>0</v>
      </c>
      <c r="C87" s="127" t="str">
        <f t="shared" si="12"/>
        <v/>
      </c>
      <c r="D87" s="55">
        <f>SUM(D69:D86)</f>
        <v>0</v>
      </c>
      <c r="E87" s="127" t="str">
        <f t="shared" si="13"/>
        <v/>
      </c>
      <c r="F87" s="55">
        <f>SUM(F69:F86)</f>
        <v>0</v>
      </c>
      <c r="G87" s="46" t="str">
        <f t="shared" si="14"/>
        <v/>
      </c>
      <c r="H87" s="55">
        <f>SUM(H69:H86)</f>
        <v>0</v>
      </c>
      <c r="I87" s="46" t="str">
        <f t="shared" si="15"/>
        <v/>
      </c>
      <c r="J87" s="235"/>
    </row>
    <row r="88" spans="1:10" s="6" customFormat="1" ht="38.4" customHeight="1" x14ac:dyDescent="0.25">
      <c r="A88" s="108" t="s">
        <v>70</v>
      </c>
      <c r="B88" s="14"/>
      <c r="C88" s="14"/>
      <c r="D88" s="14"/>
      <c r="E88" s="14"/>
      <c r="F88" s="14"/>
      <c r="G88" s="14"/>
      <c r="H88" s="14"/>
      <c r="I88" s="14"/>
      <c r="J88" s="235"/>
    </row>
    <row r="89" spans="1:10" s="6" customFormat="1" ht="25.05" customHeight="1" x14ac:dyDescent="0.25">
      <c r="A89" s="18" t="s">
        <v>48</v>
      </c>
      <c r="B89" s="16"/>
      <c r="C89" s="46" t="str">
        <f>IF(B89="","",IF(B89=0,"",(B89/B$6/$A$11)))</f>
        <v/>
      </c>
      <c r="D89" s="196"/>
      <c r="E89" s="46" t="str">
        <f>IF(D89="","",IF(D89=0,"",(D89/D$6/$A$11)))</f>
        <v/>
      </c>
      <c r="F89" s="196"/>
      <c r="G89" s="46" t="str">
        <f>IF(F89="","",IF(F89=0,"",(F89/F$6/$A$11)))</f>
        <v/>
      </c>
      <c r="H89" s="16"/>
      <c r="I89" s="46" t="str">
        <f>IF(H89="","",IF(H89=0,"",(H89/H$6/$A$11)))</f>
        <v/>
      </c>
      <c r="J89" s="235"/>
    </row>
    <row r="90" spans="1:10" s="6" customFormat="1" ht="25.05" customHeight="1" x14ac:dyDescent="0.25">
      <c r="A90" s="18" t="s">
        <v>49</v>
      </c>
      <c r="B90" s="16"/>
      <c r="C90" s="127" t="str">
        <f>IF(B90="","",IF(B90=0,"",(B90/B$6/$A$11)))</f>
        <v/>
      </c>
      <c r="D90" s="16"/>
      <c r="E90" s="127" t="str">
        <f>IF(D90="","",IF(D90=0,"",(D90/D$6/$A$11)))</f>
        <v/>
      </c>
      <c r="F90" s="16"/>
      <c r="G90" s="46" t="str">
        <f>IF(F90="","",IF(F90=0,"",(F90/F$6/$A$11)))</f>
        <v/>
      </c>
      <c r="H90" s="16"/>
      <c r="I90" s="46" t="str">
        <f>IF(H90="","",IF(H90=0,"",(H90/H$6/$A$11)))</f>
        <v/>
      </c>
      <c r="J90" s="235"/>
    </row>
    <row r="91" spans="1:10" ht="25.05" customHeight="1" x14ac:dyDescent="0.25">
      <c r="A91" s="106" t="s">
        <v>50</v>
      </c>
      <c r="B91" s="16"/>
      <c r="C91" s="127" t="str">
        <f>IF(B91="","",IF(B91=0,"",(B91/B$6/$A$11)))</f>
        <v/>
      </c>
      <c r="D91" s="16"/>
      <c r="E91" s="127" t="str">
        <f>IF(D91="","",IF(D91=0,"",(D91/D$6/$A$11)))</f>
        <v/>
      </c>
      <c r="F91" s="16"/>
      <c r="G91" s="46" t="str">
        <f>IF(F91="","",IF(F91=0,"",(F91/F$6/$A$11)))</f>
        <v/>
      </c>
      <c r="H91" s="16"/>
      <c r="I91" s="46" t="str">
        <f>IF(H91="","",IF(H91=0,"",(H91/H$6/$A$11)))</f>
        <v/>
      </c>
    </row>
    <row r="92" spans="1:10" s="6" customFormat="1" ht="25.05" customHeight="1" x14ac:dyDescent="0.25">
      <c r="A92" s="103" t="s">
        <v>51</v>
      </c>
      <c r="B92" s="55">
        <f>SUM(B89:B91)</f>
        <v>0</v>
      </c>
      <c r="C92" s="127" t="str">
        <f>IF(B92="","",IF(B92=0,"",(B92/B$6/$A$11)))</f>
        <v/>
      </c>
      <c r="D92" s="55">
        <f>SUM(D89:D91)</f>
        <v>0</v>
      </c>
      <c r="E92" s="127" t="str">
        <f>IF(D92="","",IF(D92=0,"",(D92/D$6/$A$11)))</f>
        <v/>
      </c>
      <c r="F92" s="55">
        <f>SUM(F89:F91)</f>
        <v>0</v>
      </c>
      <c r="G92" s="46" t="str">
        <f>IF(F92="","",IF(F92=0,"",(F92/F$6/$A$11)))</f>
        <v/>
      </c>
      <c r="H92" s="55">
        <f>SUM(H89:H91)</f>
        <v>0</v>
      </c>
      <c r="I92" s="46" t="str">
        <f>IF(H92="","",IF(H92=0,"",(H92/H$6/$A$11)))</f>
        <v/>
      </c>
      <c r="J92" s="235"/>
    </row>
    <row r="93" spans="1:10" s="6" customFormat="1" ht="35.4" customHeight="1" x14ac:dyDescent="0.25">
      <c r="A93" s="108" t="s">
        <v>71</v>
      </c>
      <c r="B93" s="14"/>
      <c r="C93" s="14"/>
      <c r="D93" s="14"/>
      <c r="E93" s="14"/>
      <c r="F93" s="14"/>
      <c r="G93" s="14"/>
      <c r="H93" s="14"/>
      <c r="I93" s="14"/>
      <c r="J93" s="235"/>
    </row>
    <row r="94" spans="1:10" s="255" customFormat="1" ht="24.6" customHeight="1" x14ac:dyDescent="0.25">
      <c r="A94" s="254" t="s">
        <v>447</v>
      </c>
      <c r="B94" s="16"/>
      <c r="C94" s="46" t="str">
        <f t="shared" ref="C94:C104" si="16">IF(B94="","",IF(B94=0,"",(B94/B$6/$A$11)))</f>
        <v/>
      </c>
      <c r="D94" s="196"/>
      <c r="E94" s="46" t="str">
        <f t="shared" ref="E94:E104" si="17">IF(D94="","",IF(D94=0,"",(D94/D$6/$A$11)))</f>
        <v/>
      </c>
      <c r="F94" s="196"/>
      <c r="G94" s="46" t="str">
        <f t="shared" ref="G94:G104" si="18">IF(F94="","",IF(F94=0,"",(F94/F$6/$A$11)))</f>
        <v/>
      </c>
      <c r="H94" s="16"/>
      <c r="I94" s="46" t="str">
        <f t="shared" ref="I94:I104" si="19">IF(H94="","",IF(H94=0,"",(H94/H$6/$A$11)))</f>
        <v/>
      </c>
      <c r="J94" s="235"/>
    </row>
    <row r="95" spans="1:10" s="255" customFormat="1" ht="24.6" customHeight="1" x14ac:dyDescent="0.25">
      <c r="A95" s="256" t="s">
        <v>53</v>
      </c>
      <c r="B95" s="16"/>
      <c r="C95" s="46" t="str">
        <f t="shared" si="16"/>
        <v/>
      </c>
      <c r="D95" s="196"/>
      <c r="E95" s="46" t="str">
        <f t="shared" si="17"/>
        <v/>
      </c>
      <c r="F95" s="196"/>
      <c r="G95" s="46" t="str">
        <f t="shared" si="18"/>
        <v/>
      </c>
      <c r="H95" s="16"/>
      <c r="I95" s="46" t="str">
        <f t="shared" si="19"/>
        <v/>
      </c>
      <c r="J95" s="235"/>
    </row>
    <row r="96" spans="1:10" s="6" customFormat="1" ht="25.05" customHeight="1" x14ac:dyDescent="0.25">
      <c r="A96" s="18" t="s">
        <v>54</v>
      </c>
      <c r="B96" s="16"/>
      <c r="C96" s="127" t="str">
        <f t="shared" si="16"/>
        <v/>
      </c>
      <c r="D96" s="16"/>
      <c r="E96" s="127" t="str">
        <f t="shared" si="17"/>
        <v/>
      </c>
      <c r="F96" s="16"/>
      <c r="G96" s="46" t="str">
        <f t="shared" si="18"/>
        <v/>
      </c>
      <c r="H96" s="16"/>
      <c r="I96" s="46" t="str">
        <f t="shared" si="19"/>
        <v/>
      </c>
      <c r="J96" s="235"/>
    </row>
    <row r="97" spans="1:10" s="6" customFormat="1" ht="25.05" customHeight="1" x14ac:dyDescent="0.25">
      <c r="A97" s="18" t="s">
        <v>55</v>
      </c>
      <c r="B97" s="16"/>
      <c r="C97" s="127" t="str">
        <f t="shared" si="16"/>
        <v/>
      </c>
      <c r="D97" s="16"/>
      <c r="E97" s="127" t="str">
        <f t="shared" si="17"/>
        <v/>
      </c>
      <c r="F97" s="16"/>
      <c r="G97" s="46" t="str">
        <f t="shared" si="18"/>
        <v/>
      </c>
      <c r="H97" s="16"/>
      <c r="I97" s="46" t="str">
        <f t="shared" si="19"/>
        <v/>
      </c>
      <c r="J97" s="235"/>
    </row>
    <row r="98" spans="1:10" s="6" customFormat="1" ht="25.05" customHeight="1" x14ac:dyDescent="0.25">
      <c r="A98" s="18" t="s">
        <v>56</v>
      </c>
      <c r="B98" s="16"/>
      <c r="C98" s="127" t="str">
        <f t="shared" si="16"/>
        <v/>
      </c>
      <c r="D98" s="16"/>
      <c r="E98" s="127" t="str">
        <f t="shared" si="17"/>
        <v/>
      </c>
      <c r="F98" s="16"/>
      <c r="G98" s="46" t="str">
        <f t="shared" si="18"/>
        <v/>
      </c>
      <c r="H98" s="16"/>
      <c r="I98" s="46" t="str">
        <f t="shared" si="19"/>
        <v/>
      </c>
      <c r="J98" s="235"/>
    </row>
    <row r="99" spans="1:10" s="6" customFormat="1" ht="25.05" customHeight="1" x14ac:dyDescent="0.25">
      <c r="A99" s="104" t="s">
        <v>69</v>
      </c>
      <c r="B99" s="22"/>
      <c r="C99" s="127" t="str">
        <f t="shared" si="16"/>
        <v/>
      </c>
      <c r="D99" s="22"/>
      <c r="E99" s="127" t="str">
        <f t="shared" si="17"/>
        <v/>
      </c>
      <c r="F99" s="16"/>
      <c r="G99" s="46" t="str">
        <f t="shared" si="18"/>
        <v/>
      </c>
      <c r="H99" s="16"/>
      <c r="I99" s="46" t="str">
        <f t="shared" si="19"/>
        <v/>
      </c>
      <c r="J99" s="235"/>
    </row>
    <row r="100" spans="1:10" s="6" customFormat="1" ht="25.05" customHeight="1" x14ac:dyDescent="0.25">
      <c r="A100" s="128" t="s">
        <v>57</v>
      </c>
      <c r="B100" s="55">
        <f>SUM(B94:B99)</f>
        <v>0</v>
      </c>
      <c r="C100" s="127" t="str">
        <f t="shared" si="16"/>
        <v/>
      </c>
      <c r="D100" s="55">
        <f>SUM(D94:D99)</f>
        <v>0</v>
      </c>
      <c r="E100" s="127" t="str">
        <f t="shared" si="17"/>
        <v/>
      </c>
      <c r="F100" s="55">
        <f>SUM(F94:F99)</f>
        <v>0</v>
      </c>
      <c r="G100" s="46" t="str">
        <f t="shared" si="18"/>
        <v/>
      </c>
      <c r="H100" s="55">
        <f>SUM(H94:H99)</f>
        <v>0</v>
      </c>
      <c r="I100" s="46" t="str">
        <f t="shared" si="19"/>
        <v/>
      </c>
      <c r="J100" s="235"/>
    </row>
    <row r="101" spans="1:10" s="6" customFormat="1" ht="34.200000000000003" customHeight="1" thickBot="1" x14ac:dyDescent="0.3">
      <c r="A101" s="105" t="s">
        <v>72</v>
      </c>
      <c r="B101" s="56">
        <f>B87+B100</f>
        <v>0</v>
      </c>
      <c r="C101" s="199" t="str">
        <f t="shared" si="16"/>
        <v/>
      </c>
      <c r="D101" s="56">
        <f>D87+D100</f>
        <v>0</v>
      </c>
      <c r="E101" s="199" t="str">
        <f t="shared" si="17"/>
        <v/>
      </c>
      <c r="F101" s="56">
        <f>F87+F100</f>
        <v>0</v>
      </c>
      <c r="G101" s="199" t="str">
        <f t="shared" si="18"/>
        <v/>
      </c>
      <c r="H101" s="56">
        <f>H87+H100</f>
        <v>0</v>
      </c>
      <c r="I101" s="199" t="str">
        <f t="shared" si="19"/>
        <v/>
      </c>
      <c r="J101" s="235"/>
    </row>
    <row r="102" spans="1:10" s="6" customFormat="1" ht="42.6" customHeight="1" thickTop="1" x14ac:dyDescent="0.25">
      <c r="A102" s="130" t="s">
        <v>73</v>
      </c>
      <c r="B102" s="160">
        <f>B67+B92-B101</f>
        <v>0</v>
      </c>
      <c r="C102" s="127" t="str">
        <f t="shared" si="16"/>
        <v/>
      </c>
      <c r="D102" s="160">
        <f>D67+D92-D101</f>
        <v>0</v>
      </c>
      <c r="E102" s="127" t="str">
        <f t="shared" si="17"/>
        <v/>
      </c>
      <c r="F102" s="160">
        <f>F67+F92-F101</f>
        <v>0</v>
      </c>
      <c r="G102" s="127" t="str">
        <f t="shared" si="18"/>
        <v/>
      </c>
      <c r="H102" s="160">
        <f>H67+H92-H101</f>
        <v>0</v>
      </c>
      <c r="I102" s="127" t="str">
        <f t="shared" si="19"/>
        <v/>
      </c>
      <c r="J102" s="235"/>
    </row>
    <row r="103" spans="1:10" s="6" customFormat="1" ht="34.200000000000003" customHeight="1" x14ac:dyDescent="0.25">
      <c r="A103" s="134" t="s">
        <v>74</v>
      </c>
      <c r="B103" s="16"/>
      <c r="C103" s="127" t="str">
        <f t="shared" si="16"/>
        <v/>
      </c>
      <c r="D103" s="16"/>
      <c r="E103" s="127" t="str">
        <f t="shared" si="17"/>
        <v/>
      </c>
      <c r="F103" s="16"/>
      <c r="G103" s="46" t="str">
        <f t="shared" si="18"/>
        <v/>
      </c>
      <c r="H103" s="16"/>
      <c r="I103" s="46" t="str">
        <f t="shared" si="19"/>
        <v/>
      </c>
      <c r="J103" s="235"/>
    </row>
    <row r="104" spans="1:10" s="9" customFormat="1" ht="34.200000000000003" customHeight="1" x14ac:dyDescent="0.25">
      <c r="A104" s="134" t="s">
        <v>75</v>
      </c>
      <c r="B104" s="159">
        <f>B102+B103</f>
        <v>0</v>
      </c>
      <c r="C104" s="127" t="str">
        <f t="shared" si="16"/>
        <v/>
      </c>
      <c r="D104" s="159">
        <f>D102+D103</f>
        <v>0</v>
      </c>
      <c r="E104" s="127" t="str">
        <f t="shared" si="17"/>
        <v/>
      </c>
      <c r="F104" s="159">
        <f>F102+F103</f>
        <v>0</v>
      </c>
      <c r="G104" s="46" t="str">
        <f t="shared" si="18"/>
        <v/>
      </c>
      <c r="H104" s="159">
        <f>H102+H103</f>
        <v>0</v>
      </c>
      <c r="I104" s="46" t="str">
        <f t="shared" si="19"/>
        <v/>
      </c>
      <c r="J104" s="235"/>
    </row>
    <row r="105" spans="1:10" s="51" customFormat="1" ht="72" customHeight="1" thickBot="1" x14ac:dyDescent="0.35">
      <c r="A105" s="188" t="s">
        <v>76</v>
      </c>
      <c r="B105" s="190"/>
      <c r="C105" s="190"/>
      <c r="D105" s="190"/>
      <c r="E105" s="190"/>
      <c r="F105" s="190"/>
      <c r="G105" s="190"/>
      <c r="H105" s="190"/>
      <c r="I105" s="200"/>
      <c r="J105" s="235"/>
    </row>
    <row r="106" spans="1:10" s="10" customFormat="1" ht="25.05" customHeight="1" thickTop="1" x14ac:dyDescent="0.25">
      <c r="A106" s="108" t="s">
        <v>77</v>
      </c>
      <c r="B106" s="14"/>
      <c r="C106" s="14"/>
      <c r="D106" s="14"/>
      <c r="E106" s="14"/>
      <c r="F106" s="14"/>
      <c r="G106" s="14"/>
      <c r="H106" s="14"/>
      <c r="I106" s="14"/>
      <c r="J106" s="235"/>
    </row>
    <row r="107" spans="1:10" s="10" customFormat="1" ht="39" customHeight="1" x14ac:dyDescent="0.25">
      <c r="A107" s="18" t="s">
        <v>78</v>
      </c>
      <c r="B107" s="22"/>
      <c r="C107" s="46" t="str">
        <f>IF(B107="","",IF(B107=0,"",(B107/B$6/$A$11)))</f>
        <v/>
      </c>
      <c r="D107" s="22"/>
      <c r="E107" s="46" t="str">
        <f>IF(D107="","",IF(D107=0,"",(D107/D$6/$A$11)))</f>
        <v/>
      </c>
      <c r="F107" s="22"/>
      <c r="G107" s="46" t="str">
        <f>IF(F107="","",IF(F107=0,"",(F107/F$6/$A$11)))</f>
        <v/>
      </c>
      <c r="H107" s="22"/>
      <c r="I107" s="46" t="str">
        <f>IF(H107="","",IF(H107=0,"",(H107/H$6/$A$11)))</f>
        <v/>
      </c>
      <c r="J107" s="239"/>
    </row>
    <row r="108" spans="1:10" s="10" customFormat="1" ht="39" customHeight="1" x14ac:dyDescent="0.25">
      <c r="A108" s="18" t="s">
        <v>79</v>
      </c>
      <c r="B108" s="16"/>
      <c r="C108" s="127" t="str">
        <f>IF(B108="","",IF(B108=0,"",(B108/B$6/$A$11)))</f>
        <v/>
      </c>
      <c r="D108" s="16"/>
      <c r="E108" s="46" t="str">
        <f>IF(D108="","",IF(D108=0,"",(D108/D$6/$A$11)))</f>
        <v/>
      </c>
      <c r="F108" s="16"/>
      <c r="G108" s="46" t="str">
        <f>IF(F108="","",IF(F108=0,"",(F108/F$6/$A$11)))</f>
        <v/>
      </c>
      <c r="H108" s="16"/>
      <c r="I108" s="46" t="str">
        <f>IF(H108="","",IF(H108=0,"",(H108/H$6/$A$11)))</f>
        <v/>
      </c>
      <c r="J108" s="235"/>
    </row>
    <row r="109" spans="1:10" s="10" customFormat="1" ht="39" customHeight="1" x14ac:dyDescent="0.25">
      <c r="A109" s="102" t="s">
        <v>80</v>
      </c>
      <c r="B109" s="16"/>
      <c r="C109" s="127" t="str">
        <f>IF(B109="","",IF(B109=0,"",(B109/B$6/$A$11)))</f>
        <v/>
      </c>
      <c r="D109" s="16"/>
      <c r="E109" s="46" t="str">
        <f>IF(D109="","",IF(D109=0,"",(D109/D$6/$A$11)))</f>
        <v/>
      </c>
      <c r="F109" s="16"/>
      <c r="G109" s="46" t="str">
        <f>IF(F109="","",IF(F109=0,"",(F109/F$6/$A$11)))</f>
        <v/>
      </c>
      <c r="H109" s="16"/>
      <c r="I109" s="46" t="str">
        <f>IF(H109="","",IF(H109=0,"",(H109/H$6/$A$11)))</f>
        <v/>
      </c>
      <c r="J109" s="235"/>
    </row>
    <row r="110" spans="1:10" s="10" customFormat="1" ht="25.05" customHeight="1" x14ac:dyDescent="0.25">
      <c r="A110" s="135" t="s">
        <v>81</v>
      </c>
      <c r="B110" s="55">
        <f>SUM(B107:B109)</f>
        <v>0</v>
      </c>
      <c r="C110" s="127" t="str">
        <f>IF(B110="","",IF(B110=0,"",(B110/B$6/$A$11)))</f>
        <v/>
      </c>
      <c r="D110" s="55">
        <f>SUM(D107:D109)</f>
        <v>0</v>
      </c>
      <c r="E110" s="46" t="str">
        <f>IF(D110="","",IF(D110=0,"",(D110/D$6/$A$11)))</f>
        <v/>
      </c>
      <c r="F110" s="55">
        <f>SUM(F107:F109)</f>
        <v>0</v>
      </c>
      <c r="G110" s="46" t="str">
        <f>IF(F110="","",IF(F110=0,"",(F110/F$6/$A$11)))</f>
        <v/>
      </c>
      <c r="H110" s="55">
        <f>SUM(H107:H109)</f>
        <v>0</v>
      </c>
      <c r="I110" s="46" t="str">
        <f>IF(H110="","",IF(H110=0,"",(H110/H$6/$A$11)))</f>
        <v/>
      </c>
      <c r="J110" s="235"/>
    </row>
    <row r="111" spans="1:10" s="10" customFormat="1" ht="34.200000000000003" customHeight="1" x14ac:dyDescent="0.25">
      <c r="A111" s="108" t="s">
        <v>82</v>
      </c>
      <c r="B111" s="14"/>
      <c r="C111" s="14"/>
      <c r="D111" s="14"/>
      <c r="E111" s="14"/>
      <c r="F111" s="14"/>
      <c r="G111" s="14"/>
      <c r="H111" s="14"/>
      <c r="I111" s="14"/>
      <c r="J111" s="235"/>
    </row>
    <row r="112" spans="1:10" s="11" customFormat="1" ht="25.05" customHeight="1" x14ac:dyDescent="0.25">
      <c r="A112" s="18" t="s">
        <v>83</v>
      </c>
      <c r="B112" s="22"/>
      <c r="C112" s="46" t="str">
        <f t="shared" ref="C112:C120" si="20">IF(B112="","",IF(B112=0,"",(B112/B$6/$A$11)))</f>
        <v/>
      </c>
      <c r="D112" s="22"/>
      <c r="E112" s="46" t="str">
        <f t="shared" ref="E112:E120" si="21">IF(D112="","",IF(D112=0,"",(D112/D$6/$A$11)))</f>
        <v/>
      </c>
      <c r="F112" s="22"/>
      <c r="G112" s="46" t="str">
        <f t="shared" ref="G112:G120" si="22">IF(F112="","",IF(F112=0,"",(F112/F$6/$A$11)))</f>
        <v/>
      </c>
      <c r="H112" s="22"/>
      <c r="I112" s="46" t="str">
        <f t="shared" ref="I112:I120" si="23">IF(H112="","",IF(H112=0,"",(H112/H$6/$A$11)))</f>
        <v/>
      </c>
      <c r="J112" s="235"/>
    </row>
    <row r="113" spans="1:10" s="4" customFormat="1" ht="25.05" customHeight="1" x14ac:dyDescent="0.25">
      <c r="A113" s="18" t="s">
        <v>43</v>
      </c>
      <c r="B113" s="22"/>
      <c r="C113" s="127" t="str">
        <f t="shared" si="20"/>
        <v/>
      </c>
      <c r="D113" s="22"/>
      <c r="E113" s="46" t="str">
        <f t="shared" si="21"/>
        <v/>
      </c>
      <c r="F113" s="22"/>
      <c r="G113" s="46" t="str">
        <f t="shared" si="22"/>
        <v/>
      </c>
      <c r="H113" s="22"/>
      <c r="I113" s="46" t="str">
        <f t="shared" si="23"/>
        <v/>
      </c>
      <c r="J113" s="235"/>
    </row>
    <row r="114" spans="1:10" s="6" customFormat="1" ht="25.05" customHeight="1" x14ac:dyDescent="0.25">
      <c r="A114" s="18" t="s">
        <v>84</v>
      </c>
      <c r="B114" s="16"/>
      <c r="C114" s="127" t="str">
        <f t="shared" si="20"/>
        <v/>
      </c>
      <c r="D114" s="16"/>
      <c r="E114" s="46" t="str">
        <f t="shared" si="21"/>
        <v/>
      </c>
      <c r="F114" s="16"/>
      <c r="G114" s="46" t="str">
        <f t="shared" si="22"/>
        <v/>
      </c>
      <c r="H114" s="16"/>
      <c r="I114" s="46" t="str">
        <f t="shared" si="23"/>
        <v/>
      </c>
      <c r="J114" s="235"/>
    </row>
    <row r="115" spans="1:10" s="6" customFormat="1" ht="25.05" customHeight="1" x14ac:dyDescent="0.25">
      <c r="A115" s="18" t="s">
        <v>85</v>
      </c>
      <c r="B115" s="16"/>
      <c r="C115" s="127" t="str">
        <f t="shared" si="20"/>
        <v/>
      </c>
      <c r="D115" s="16"/>
      <c r="E115" s="46" t="str">
        <f t="shared" si="21"/>
        <v/>
      </c>
      <c r="F115" s="16"/>
      <c r="G115" s="46" t="str">
        <f t="shared" si="22"/>
        <v/>
      </c>
      <c r="H115" s="16"/>
      <c r="I115" s="46" t="str">
        <f t="shared" si="23"/>
        <v/>
      </c>
      <c r="J115" s="235"/>
    </row>
    <row r="116" spans="1:10" s="6" customFormat="1" ht="25.05" customHeight="1" x14ac:dyDescent="0.25">
      <c r="A116" s="109" t="s">
        <v>69</v>
      </c>
      <c r="B116" s="22"/>
      <c r="C116" s="127" t="str">
        <f t="shared" si="20"/>
        <v/>
      </c>
      <c r="D116" s="22"/>
      <c r="E116" s="46" t="str">
        <f t="shared" si="21"/>
        <v/>
      </c>
      <c r="F116" s="22"/>
      <c r="G116" s="46" t="str">
        <f t="shared" si="22"/>
        <v/>
      </c>
      <c r="H116" s="22"/>
      <c r="I116" s="46" t="str">
        <f t="shared" si="23"/>
        <v/>
      </c>
      <c r="J116" s="239"/>
    </row>
    <row r="117" spans="1:10" ht="25.05" customHeight="1" thickBot="1" x14ac:dyDescent="0.3">
      <c r="A117" s="110" t="s">
        <v>86</v>
      </c>
      <c r="B117" s="56">
        <f>SUM(B112:B116)</f>
        <v>0</v>
      </c>
      <c r="C117" s="127"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29" t="s">
        <v>87</v>
      </c>
      <c r="B118" s="259">
        <f>B110-B117</f>
        <v>0</v>
      </c>
      <c r="C118" s="127" t="str">
        <f t="shared" si="20"/>
        <v/>
      </c>
      <c r="D118" s="259">
        <f>D110-D117</f>
        <v>0</v>
      </c>
      <c r="E118" s="46" t="str">
        <f t="shared" si="21"/>
        <v/>
      </c>
      <c r="F118" s="259">
        <f>F110-F117</f>
        <v>0</v>
      </c>
      <c r="G118" s="46" t="str">
        <f t="shared" si="22"/>
        <v/>
      </c>
      <c r="H118" s="259">
        <f>H110-H117</f>
        <v>0</v>
      </c>
      <c r="I118" s="46" t="str">
        <f t="shared" si="23"/>
        <v/>
      </c>
      <c r="J118" s="235"/>
    </row>
    <row r="119" spans="1:10" s="6" customFormat="1" ht="35.4" customHeight="1" x14ac:dyDescent="0.25">
      <c r="A119" s="133" t="s">
        <v>88</v>
      </c>
      <c r="B119" s="16"/>
      <c r="C119" s="127" t="str">
        <f t="shared" si="20"/>
        <v/>
      </c>
      <c r="D119" s="16"/>
      <c r="E119" s="46" t="str">
        <f t="shared" si="21"/>
        <v/>
      </c>
      <c r="F119" s="16"/>
      <c r="G119" s="46" t="str">
        <f t="shared" si="22"/>
        <v/>
      </c>
      <c r="H119" s="16"/>
      <c r="I119" s="46" t="str">
        <f t="shared" si="23"/>
        <v/>
      </c>
      <c r="J119" s="235"/>
    </row>
    <row r="120" spans="1:10" s="6" customFormat="1" ht="35.4" customHeight="1" x14ac:dyDescent="0.25">
      <c r="A120" s="133" t="s">
        <v>89</v>
      </c>
      <c r="B120" s="158">
        <f>B118+B119</f>
        <v>0</v>
      </c>
      <c r="C120" s="127" t="str">
        <f t="shared" si="20"/>
        <v/>
      </c>
      <c r="D120" s="159">
        <f>D118+D119</f>
        <v>0</v>
      </c>
      <c r="E120" s="46" t="str">
        <f t="shared" si="21"/>
        <v/>
      </c>
      <c r="F120" s="159">
        <f>F118+F119</f>
        <v>0</v>
      </c>
      <c r="G120" s="46" t="str">
        <f t="shared" si="22"/>
        <v/>
      </c>
      <c r="H120" s="159">
        <f>H118+H119</f>
        <v>0</v>
      </c>
      <c r="I120" s="46" t="str">
        <f t="shared" si="23"/>
        <v/>
      </c>
      <c r="J120" s="235"/>
    </row>
    <row r="121" spans="1:10" s="57" customFormat="1" ht="61.2" customHeight="1" thickBot="1" x14ac:dyDescent="0.35">
      <c r="A121" s="188" t="s">
        <v>90</v>
      </c>
      <c r="B121" s="190"/>
      <c r="C121" s="190"/>
      <c r="D121" s="190"/>
      <c r="E121" s="190"/>
      <c r="F121" s="190"/>
      <c r="G121" s="190"/>
      <c r="H121" s="190"/>
      <c r="I121" s="190"/>
      <c r="J121" s="235"/>
    </row>
    <row r="122" spans="1:10" s="7" customFormat="1" ht="25.05" customHeight="1" thickTop="1" x14ac:dyDescent="0.25">
      <c r="A122" s="108" t="s">
        <v>77</v>
      </c>
      <c r="B122" s="14"/>
      <c r="C122" s="14"/>
      <c r="D122" s="14"/>
      <c r="E122" s="14"/>
      <c r="F122" s="14"/>
      <c r="G122" s="14"/>
      <c r="H122" s="14"/>
      <c r="I122" s="14"/>
      <c r="J122" s="235"/>
    </row>
    <row r="123" spans="1:10" s="12" customFormat="1" ht="32.4" customHeight="1" x14ac:dyDescent="0.25">
      <c r="A123" s="18" t="s">
        <v>91</v>
      </c>
      <c r="B123" s="22"/>
      <c r="C123" s="46" t="str">
        <f>IF(B123="","",IF(B123=0,"",(B123/B$6/$A$11)))</f>
        <v/>
      </c>
      <c r="D123" s="22"/>
      <c r="E123" s="46" t="str">
        <f>IF(D123="","",IF(D123=0,"",(D123/D$6/$A$11)))</f>
        <v/>
      </c>
      <c r="F123" s="22"/>
      <c r="G123" s="46" t="str">
        <f>IF(F123="","",IF(F123=0,"",(F123/F$6/$A$11)))</f>
        <v/>
      </c>
      <c r="H123" s="22"/>
      <c r="I123" s="46" t="str">
        <f>IF(H123="","",IF(H123=0,"",(H123/H$6/$A$11)))</f>
        <v/>
      </c>
      <c r="J123" s="235"/>
    </row>
    <row r="124" spans="1:10" s="4" customFormat="1" ht="25.05" customHeight="1" x14ac:dyDescent="0.25">
      <c r="A124" s="18" t="s">
        <v>92</v>
      </c>
      <c r="B124" s="16"/>
      <c r="C124" s="127" t="str">
        <f>IF(B124="","",IF(B124=0,"",(B124/B$6/$A$11)))</f>
        <v/>
      </c>
      <c r="D124" s="16"/>
      <c r="E124" s="46" t="str">
        <f>IF(D124="","",IF(D124=0,"",(D124/D$6/$A$11)))</f>
        <v/>
      </c>
      <c r="F124" s="16"/>
      <c r="G124" s="46" t="str">
        <f>IF(F124="","",IF(F124=0,"",(F124/F$6/$A$11)))</f>
        <v/>
      </c>
      <c r="H124" s="16"/>
      <c r="I124" s="46" t="str">
        <f>IF(H124="","",IF(H124=0,"",(H124/H$6/$A$11)))</f>
        <v/>
      </c>
      <c r="J124" s="235"/>
    </row>
    <row r="125" spans="1:10" s="6" customFormat="1" ht="25.05" customHeight="1" x14ac:dyDescent="0.25">
      <c r="A125" s="18" t="s">
        <v>93</v>
      </c>
      <c r="B125" s="16"/>
      <c r="C125" s="127" t="str">
        <f>IF(B125="","",IF(B125=0,"",(B125/B$6/$A$11)))</f>
        <v/>
      </c>
      <c r="D125" s="16"/>
      <c r="E125" s="46" t="str">
        <f>IF(D125="","",IF(D125=0,"",(D125/D$6/$A$11)))</f>
        <v/>
      </c>
      <c r="F125" s="16"/>
      <c r="G125" s="46" t="str">
        <f>IF(F125="","",IF(F125=0,"",(F125/F$6/$A$11)))</f>
        <v/>
      </c>
      <c r="H125" s="16"/>
      <c r="I125" s="46" t="str">
        <f>IF(H125="","",IF(H125=0,"",(H125/H$6/$A$11)))</f>
        <v/>
      </c>
      <c r="J125" s="235"/>
    </row>
    <row r="126" spans="1:10" s="6" customFormat="1" ht="39" customHeight="1" x14ac:dyDescent="0.25">
      <c r="A126" s="102" t="s">
        <v>80</v>
      </c>
      <c r="B126" s="16"/>
      <c r="C126" s="127" t="str">
        <f>IF(B126="","",IF(B126=0,"",(B126/B$6/$A$11)))</f>
        <v/>
      </c>
      <c r="D126" s="16"/>
      <c r="E126" s="46" t="str">
        <f>IF(D126="","",IF(D126=0,"",(D126/D$6/$A$11)))</f>
        <v/>
      </c>
      <c r="F126" s="16"/>
      <c r="G126" s="46" t="str">
        <f>IF(F126="","",IF(F126=0,"",(F126/F$6/$A$11)))</f>
        <v/>
      </c>
      <c r="H126" s="16"/>
      <c r="I126" s="46" t="str">
        <f>IF(H126="","",IF(H126=0,"",(H126/H$6/$A$11)))</f>
        <v/>
      </c>
      <c r="J126" s="235"/>
    </row>
    <row r="127" spans="1:10" s="6" customFormat="1" ht="25.05" customHeight="1" x14ac:dyDescent="0.25">
      <c r="A127" s="135" t="s">
        <v>81</v>
      </c>
      <c r="B127" s="55">
        <f>SUM(B123:B126)</f>
        <v>0</v>
      </c>
      <c r="C127" s="127" t="str">
        <f>IF(B127="","",IF(B127=0,"",(B127/B$6/$A$11)))</f>
        <v/>
      </c>
      <c r="D127" s="55">
        <f>SUM(D123:D126)</f>
        <v>0</v>
      </c>
      <c r="E127" s="46" t="str">
        <f>IF(D127="","",IF(D127=0,"",(D127/D$6/$A$11)))</f>
        <v/>
      </c>
      <c r="F127" s="55">
        <f>SUM(F123:F126)</f>
        <v>0</v>
      </c>
      <c r="G127" s="46" t="str">
        <f>IF(F127="","",IF(F127=0,"",(F127/F$6/$A$11)))</f>
        <v/>
      </c>
      <c r="H127" s="55">
        <f>SUM(H123:H126)</f>
        <v>0</v>
      </c>
      <c r="I127" s="46" t="str">
        <f>IF(H127="","",IF(H127=0,"",(H127/H$6/$A$11)))</f>
        <v/>
      </c>
      <c r="J127" s="235"/>
    </row>
    <row r="128" spans="1:10" s="12" customFormat="1" ht="35.4" customHeight="1" x14ac:dyDescent="0.25">
      <c r="A128" s="108" t="s">
        <v>82</v>
      </c>
      <c r="B128" s="14"/>
      <c r="C128" s="14"/>
      <c r="D128" s="14"/>
      <c r="E128" s="14"/>
      <c r="F128" s="14"/>
      <c r="G128" s="14"/>
      <c r="H128" s="14"/>
      <c r="I128" s="14"/>
      <c r="J128" s="235"/>
    </row>
    <row r="129" spans="1:11" s="4" customFormat="1" ht="25.05" customHeight="1" x14ac:dyDescent="0.25">
      <c r="A129" s="18" t="s">
        <v>54</v>
      </c>
      <c r="B129" s="16"/>
      <c r="C129" s="46" t="str">
        <f t="shared" ref="C129:C136" si="24">IF(B129="","",IF(B129=0,"",(B129/B$6/$A$11)))</f>
        <v/>
      </c>
      <c r="D129" s="196"/>
      <c r="E129" s="46" t="str">
        <f t="shared" ref="E129:E136" si="25">IF(D129="","",IF(D129=0,"",(D129/D$6/$A$11)))</f>
        <v/>
      </c>
      <c r="F129" s="196"/>
      <c r="G129" s="46" t="str">
        <f t="shared" ref="G129:G136" si="26">IF(F129="","",IF(F129=0,"",(F129/F$6/$A$11)))</f>
        <v/>
      </c>
      <c r="H129" s="16"/>
      <c r="I129" s="46" t="str">
        <f t="shared" ref="I129:I136" si="27">IF(H129="","",IF(H129=0,"",(H129/H$6/$A$11)))</f>
        <v/>
      </c>
      <c r="J129" s="235"/>
    </row>
    <row r="130" spans="1:11" s="6" customFormat="1" ht="25.05" customHeight="1" x14ac:dyDescent="0.25">
      <c r="A130" s="18" t="s">
        <v>94</v>
      </c>
      <c r="B130" s="16"/>
      <c r="C130" s="127" t="str">
        <f t="shared" si="24"/>
        <v/>
      </c>
      <c r="D130" s="16"/>
      <c r="E130" s="46" t="str">
        <f t="shared" si="25"/>
        <v/>
      </c>
      <c r="F130" s="16"/>
      <c r="G130" s="46" t="str">
        <f t="shared" si="26"/>
        <v/>
      </c>
      <c r="H130" s="16"/>
      <c r="I130" s="46" t="str">
        <f t="shared" si="27"/>
        <v/>
      </c>
      <c r="J130" s="235"/>
    </row>
    <row r="131" spans="1:11" s="6" customFormat="1" ht="25.05" customHeight="1" x14ac:dyDescent="0.25">
      <c r="A131" s="18" t="s">
        <v>85</v>
      </c>
      <c r="B131" s="16"/>
      <c r="C131" s="127" t="str">
        <f t="shared" si="24"/>
        <v/>
      </c>
      <c r="D131" s="16"/>
      <c r="E131" s="46" t="str">
        <f t="shared" si="25"/>
        <v/>
      </c>
      <c r="F131" s="16"/>
      <c r="G131" s="46" t="str">
        <f t="shared" si="26"/>
        <v/>
      </c>
      <c r="H131" s="16"/>
      <c r="I131" s="46" t="str">
        <f t="shared" si="27"/>
        <v/>
      </c>
      <c r="J131" s="235"/>
    </row>
    <row r="132" spans="1:11" s="12" customFormat="1" ht="25.05" customHeight="1" x14ac:dyDescent="0.25">
      <c r="A132" s="106" t="s">
        <v>69</v>
      </c>
      <c r="B132" s="22"/>
      <c r="C132" s="127" t="str">
        <f t="shared" si="24"/>
        <v/>
      </c>
      <c r="D132" s="22"/>
      <c r="E132" s="46" t="str">
        <f t="shared" si="25"/>
        <v/>
      </c>
      <c r="F132" s="22"/>
      <c r="G132" s="46" t="str">
        <f t="shared" si="26"/>
        <v/>
      </c>
      <c r="H132" s="22"/>
      <c r="I132" s="46" t="str">
        <f t="shared" si="27"/>
        <v/>
      </c>
      <c r="J132" s="235"/>
    </row>
    <row r="133" spans="1:11" s="4" customFormat="1" ht="25.05" customHeight="1" thickBot="1" x14ac:dyDescent="0.3">
      <c r="A133" s="110" t="s">
        <v>86</v>
      </c>
      <c r="B133" s="56">
        <f>SUM(B129:B132)</f>
        <v>0</v>
      </c>
      <c r="C133" s="199" t="str">
        <f t="shared" si="24"/>
        <v/>
      </c>
      <c r="D133" s="56">
        <f>SUM(D129:D132)</f>
        <v>0</v>
      </c>
      <c r="E133" s="199" t="str">
        <f t="shared" si="25"/>
        <v/>
      </c>
      <c r="F133" s="56">
        <f>SUM(F129:F132)</f>
        <v>0</v>
      </c>
      <c r="G133" s="199" t="str">
        <f t="shared" si="26"/>
        <v/>
      </c>
      <c r="H133" s="56">
        <f>SUM(H129:H132)</f>
        <v>0</v>
      </c>
      <c r="I133" s="199" t="str">
        <f t="shared" si="27"/>
        <v/>
      </c>
      <c r="J133" s="235"/>
    </row>
    <row r="134" spans="1:11" s="6" customFormat="1" ht="34.200000000000003" customHeight="1" thickTop="1" x14ac:dyDescent="0.25">
      <c r="A134" s="129" t="s">
        <v>95</v>
      </c>
      <c r="B134" s="259">
        <f>B127-B133</f>
        <v>0</v>
      </c>
      <c r="C134" s="127" t="str">
        <f t="shared" si="24"/>
        <v/>
      </c>
      <c r="D134" s="259">
        <f>D127-D133</f>
        <v>0</v>
      </c>
      <c r="E134" s="127" t="str">
        <f t="shared" si="25"/>
        <v/>
      </c>
      <c r="F134" s="259">
        <f>F127-F133</f>
        <v>0</v>
      </c>
      <c r="G134" s="127" t="str">
        <f t="shared" si="26"/>
        <v/>
      </c>
      <c r="H134" s="259">
        <f>H127-H133</f>
        <v>0</v>
      </c>
      <c r="I134" s="127" t="str">
        <f t="shared" si="27"/>
        <v/>
      </c>
      <c r="J134" s="235"/>
    </row>
    <row r="135" spans="1:11" s="6" customFormat="1" ht="36" customHeight="1" x14ac:dyDescent="0.25">
      <c r="A135" s="132" t="s">
        <v>96</v>
      </c>
      <c r="B135" s="21"/>
      <c r="C135" s="127" t="str">
        <f t="shared" si="24"/>
        <v/>
      </c>
      <c r="D135" s="21"/>
      <c r="E135" s="46" t="str">
        <f t="shared" si="25"/>
        <v/>
      </c>
      <c r="F135" s="21"/>
      <c r="G135" s="46" t="str">
        <f t="shared" si="26"/>
        <v/>
      </c>
      <c r="H135" s="21"/>
      <c r="I135" s="46" t="str">
        <f t="shared" si="27"/>
        <v/>
      </c>
      <c r="J135" s="235"/>
    </row>
    <row r="136" spans="1:11" s="6" customFormat="1" ht="36" customHeight="1" x14ac:dyDescent="0.25">
      <c r="A136" s="132" t="s">
        <v>97</v>
      </c>
      <c r="B136" s="158">
        <f>B134+B135</f>
        <v>0</v>
      </c>
      <c r="C136" s="127" t="str">
        <f t="shared" si="24"/>
        <v/>
      </c>
      <c r="D136" s="159">
        <f>D134+D135</f>
        <v>0</v>
      </c>
      <c r="E136" s="46" t="str">
        <f t="shared" si="25"/>
        <v/>
      </c>
      <c r="F136" s="159">
        <f>F134+F135</f>
        <v>0</v>
      </c>
      <c r="G136" s="46" t="str">
        <f t="shared" si="26"/>
        <v/>
      </c>
      <c r="H136" s="159">
        <f>H134+H135</f>
        <v>0</v>
      </c>
      <c r="I136" s="46" t="str">
        <f t="shared" si="27"/>
        <v/>
      </c>
      <c r="J136" s="235"/>
    </row>
    <row r="137" spans="1:11" s="57" customFormat="1" ht="64.8" customHeight="1" thickBot="1" x14ac:dyDescent="0.35">
      <c r="A137" s="188" t="s">
        <v>98</v>
      </c>
      <c r="B137" s="190"/>
      <c r="C137" s="190"/>
      <c r="D137" s="190"/>
      <c r="E137" s="190"/>
      <c r="F137" s="190"/>
      <c r="G137" s="190"/>
      <c r="H137" s="190"/>
      <c r="I137" s="190"/>
      <c r="J137" s="235"/>
    </row>
    <row r="138" spans="1:11" ht="25.05" customHeight="1" thickTop="1" x14ac:dyDescent="0.25">
      <c r="A138" s="108" t="s">
        <v>77</v>
      </c>
      <c r="B138" s="14"/>
      <c r="C138" s="14"/>
      <c r="D138" s="14"/>
      <c r="E138" s="14"/>
      <c r="F138" s="14"/>
      <c r="G138" s="14"/>
      <c r="H138" s="14"/>
      <c r="I138" s="14"/>
      <c r="K138" s="5"/>
    </row>
    <row r="139" spans="1:11" s="6" customFormat="1" ht="30.6" customHeight="1" x14ac:dyDescent="0.25">
      <c r="A139" s="18" t="s">
        <v>99</v>
      </c>
      <c r="B139" s="16"/>
      <c r="C139" s="46" t="str">
        <f>IF(B139="","",IF(B139=0,"",(B139/B$6/$A$11)))</f>
        <v/>
      </c>
      <c r="D139" s="196"/>
      <c r="E139" s="46" t="str">
        <f>IF(D139="","",IF(D139=0,"",(D139/D$6/$A$11)))</f>
        <v/>
      </c>
      <c r="F139" s="196"/>
      <c r="G139" s="46" t="str">
        <f>IF(F139="","",IF(F139=0,"",(F139/F$6/$A$11)))</f>
        <v/>
      </c>
      <c r="H139" s="16"/>
      <c r="I139" s="46" t="str">
        <f>IF(H139="","",IF(H139=0,"",(H139/H$6/$A$11)))</f>
        <v/>
      </c>
      <c r="J139" s="235"/>
    </row>
    <row r="140" spans="1:11" s="6" customFormat="1" ht="25.05" customHeight="1" x14ac:dyDescent="0.25">
      <c r="A140" s="18" t="s">
        <v>100</v>
      </c>
      <c r="B140" s="16"/>
      <c r="C140" s="127" t="str">
        <f>IF(B140="","",IF(B140=0,"",(B140/B$6/$A$11)))</f>
        <v/>
      </c>
      <c r="D140" s="16"/>
      <c r="E140" s="46" t="str">
        <f>IF(D140="","",IF(D140=0,"",(D140/D$6/$A$11)))</f>
        <v/>
      </c>
      <c r="F140" s="16"/>
      <c r="G140" s="46" t="str">
        <f>IF(F140="","",IF(F140=0,"",(F140/F$6/$A$11)))</f>
        <v/>
      </c>
      <c r="H140" s="16"/>
      <c r="I140" s="46" t="str">
        <f>IF(H140="","",IF(H140=0,"",(H140/H$6/$A$11)))</f>
        <v/>
      </c>
      <c r="J140" s="235"/>
    </row>
    <row r="141" spans="1:11" ht="25.05" customHeight="1" x14ac:dyDescent="0.25">
      <c r="A141" s="18" t="s">
        <v>93</v>
      </c>
      <c r="B141" s="16"/>
      <c r="C141" s="127"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2" t="s">
        <v>80</v>
      </c>
      <c r="B142" s="16"/>
      <c r="C142" s="127" t="str">
        <f>IF(B142="","",IF(B142=0,"",(B142/B$6/$A$11)))</f>
        <v/>
      </c>
      <c r="D142" s="16"/>
      <c r="E142" s="46" t="str">
        <f>IF(D142="","",IF(D142=0,"",(D142/D$6/$A$11)))</f>
        <v/>
      </c>
      <c r="F142" s="16"/>
      <c r="G142" s="46" t="str">
        <f>IF(F142="","",IF(F142=0,"",(F142/F$6/$A$11)))</f>
        <v/>
      </c>
      <c r="H142" s="16"/>
      <c r="I142" s="46" t="str">
        <f>IF(H142="","",IF(H142=0,"",(H142/H$6/$A$11)))</f>
        <v/>
      </c>
      <c r="J142" s="235"/>
    </row>
    <row r="143" spans="1:11" s="6" customFormat="1" ht="25.05" customHeight="1" x14ac:dyDescent="0.25">
      <c r="A143" s="135" t="s">
        <v>81</v>
      </c>
      <c r="B143" s="55">
        <f>SUM(B139:B142)</f>
        <v>0</v>
      </c>
      <c r="C143" s="127" t="str">
        <f>IF(B143="","",IF(B143=0,"",(B143/B$6/$A$11)))</f>
        <v/>
      </c>
      <c r="D143" s="55">
        <f>SUM(D139:D142)</f>
        <v>0</v>
      </c>
      <c r="E143" s="46" t="str">
        <f>IF(D143="","",IF(D143=0,"",(D143/D$6/$A$11)))</f>
        <v/>
      </c>
      <c r="F143" s="55">
        <f>SUM(F139:F142)</f>
        <v>0</v>
      </c>
      <c r="G143" s="46" t="str">
        <f>IF(F143="","",IF(F143=0,"",(F143/F$6/$A$11)))</f>
        <v/>
      </c>
      <c r="H143" s="55">
        <f>SUM(H139:H142)</f>
        <v>0</v>
      </c>
      <c r="I143" s="46" t="str">
        <f>IF(H143="","",IF(H143=0,"",(H143/H$6/$A$11)))</f>
        <v/>
      </c>
      <c r="J143" s="235"/>
    </row>
    <row r="144" spans="1:11" s="6" customFormat="1" ht="25.05" customHeight="1" x14ac:dyDescent="0.25">
      <c r="A144" s="108" t="s">
        <v>82</v>
      </c>
      <c r="B144" s="15"/>
      <c r="C144" s="58"/>
      <c r="D144" s="15"/>
      <c r="E144" s="58"/>
      <c r="F144" s="15"/>
      <c r="G144" s="58"/>
      <c r="H144" s="15"/>
      <c r="I144" s="58"/>
      <c r="J144" s="235"/>
    </row>
    <row r="145" spans="1:10" s="6" customFormat="1" ht="25.05" customHeight="1" x14ac:dyDescent="0.25">
      <c r="A145" s="18" t="s">
        <v>101</v>
      </c>
      <c r="B145" s="16"/>
      <c r="C145" s="46" t="str">
        <f t="shared" ref="C145:C151" si="28">IF(B145="","",IF(B145=0,"",(B145/B$6/$A$11)))</f>
        <v/>
      </c>
      <c r="D145" s="16"/>
      <c r="E145" s="46" t="str">
        <f t="shared" ref="E145:E151" si="29">IF(D145="","",IF(D145=0,"",(D145/D$6/$A$11)))</f>
        <v/>
      </c>
      <c r="F145" s="16"/>
      <c r="G145" s="46" t="str">
        <f t="shared" ref="G145:G151" si="30">IF(F145="","",IF(F145=0,"",(F145/F$6/$A$11)))</f>
        <v/>
      </c>
      <c r="H145" s="16"/>
      <c r="I145" s="46" t="str">
        <f t="shared" ref="I145:I151" si="31">IF(H145="","",IF(H145=0,"",(H145/H$6/$A$11)))</f>
        <v/>
      </c>
      <c r="J145" s="235"/>
    </row>
    <row r="146" spans="1:10" s="6" customFormat="1" ht="25.05" customHeight="1" x14ac:dyDescent="0.25">
      <c r="A146" s="18" t="s">
        <v>85</v>
      </c>
      <c r="B146" s="16"/>
      <c r="C146" s="127" t="str">
        <f t="shared" si="28"/>
        <v/>
      </c>
      <c r="D146" s="16"/>
      <c r="E146" s="46" t="str">
        <f t="shared" si="29"/>
        <v/>
      </c>
      <c r="F146" s="16"/>
      <c r="G146" s="46" t="str">
        <f t="shared" si="30"/>
        <v/>
      </c>
      <c r="H146" s="16"/>
      <c r="I146" s="46" t="str">
        <f t="shared" si="31"/>
        <v/>
      </c>
      <c r="J146" s="235"/>
    </row>
    <row r="147" spans="1:10" s="6" customFormat="1" ht="25.05" customHeight="1" x14ac:dyDescent="0.25">
      <c r="A147" s="104" t="s">
        <v>69</v>
      </c>
      <c r="B147" s="22"/>
      <c r="C147" s="127" t="str">
        <f t="shared" si="28"/>
        <v/>
      </c>
      <c r="D147" s="22"/>
      <c r="E147" s="127" t="str">
        <f t="shared" si="29"/>
        <v/>
      </c>
      <c r="F147" s="16"/>
      <c r="G147" s="46" t="str">
        <f t="shared" si="30"/>
        <v/>
      </c>
      <c r="H147" s="16"/>
      <c r="I147" s="46" t="str">
        <f t="shared" si="31"/>
        <v/>
      </c>
      <c r="J147" s="235"/>
    </row>
    <row r="148" spans="1:10" s="6" customFormat="1" ht="25.05" customHeight="1" thickBot="1" x14ac:dyDescent="0.3">
      <c r="A148" s="110" t="s">
        <v>86</v>
      </c>
      <c r="B148" s="56">
        <f>SUM(B145:B147)</f>
        <v>0</v>
      </c>
      <c r="C148" s="199" t="str">
        <f t="shared" si="28"/>
        <v/>
      </c>
      <c r="D148" s="56">
        <f>SUM(D145:D147)</f>
        <v>0</v>
      </c>
      <c r="E148" s="199" t="str">
        <f t="shared" si="29"/>
        <v/>
      </c>
      <c r="F148" s="56">
        <f>SUM(F145:F147)</f>
        <v>0</v>
      </c>
      <c r="G148" s="199" t="str">
        <f t="shared" si="30"/>
        <v/>
      </c>
      <c r="H148" s="56">
        <f>SUM(H145:H147)</f>
        <v>0</v>
      </c>
      <c r="I148" s="199" t="str">
        <f t="shared" si="31"/>
        <v/>
      </c>
      <c r="J148" s="235"/>
    </row>
    <row r="149" spans="1:10" s="6" customFormat="1" ht="32.4" customHeight="1" thickTop="1" x14ac:dyDescent="0.25">
      <c r="A149" s="129" t="s">
        <v>102</v>
      </c>
      <c r="B149" s="259">
        <f>B143-B148</f>
        <v>0</v>
      </c>
      <c r="C149" s="127" t="str">
        <f t="shared" si="28"/>
        <v/>
      </c>
      <c r="D149" s="259">
        <f>D143-D148</f>
        <v>0</v>
      </c>
      <c r="E149" s="127" t="str">
        <f t="shared" si="29"/>
        <v/>
      </c>
      <c r="F149" s="259">
        <f>F143-F148</f>
        <v>0</v>
      </c>
      <c r="G149" s="127" t="str">
        <f t="shared" si="30"/>
        <v/>
      </c>
      <c r="H149" s="259">
        <f>H143-H148</f>
        <v>0</v>
      </c>
      <c r="I149" s="127" t="str">
        <f t="shared" si="31"/>
        <v/>
      </c>
      <c r="J149" s="235"/>
    </row>
    <row r="150" spans="1:10" s="6" customFormat="1" ht="38.4" customHeight="1" x14ac:dyDescent="0.25">
      <c r="A150" s="132" t="s">
        <v>103</v>
      </c>
      <c r="B150" s="16"/>
      <c r="C150" s="127" t="str">
        <f t="shared" si="28"/>
        <v/>
      </c>
      <c r="D150" s="16"/>
      <c r="E150" s="46" t="str">
        <f t="shared" si="29"/>
        <v/>
      </c>
      <c r="F150" s="16"/>
      <c r="G150" s="46" t="str">
        <f t="shared" si="30"/>
        <v/>
      </c>
      <c r="H150" s="16"/>
      <c r="I150" s="46" t="str">
        <f t="shared" si="31"/>
        <v/>
      </c>
      <c r="J150" s="235"/>
    </row>
    <row r="151" spans="1:10" s="6" customFormat="1" ht="32.4" customHeight="1" x14ac:dyDescent="0.25">
      <c r="A151" s="132" t="s">
        <v>104</v>
      </c>
      <c r="B151" s="158">
        <f>B149+B150</f>
        <v>0</v>
      </c>
      <c r="C151" s="127" t="str">
        <f t="shared" si="28"/>
        <v/>
      </c>
      <c r="D151" s="159">
        <f>D149+D150</f>
        <v>0</v>
      </c>
      <c r="E151" s="46" t="str">
        <f t="shared" si="29"/>
        <v/>
      </c>
      <c r="F151" s="159">
        <f>F149+F150</f>
        <v>0</v>
      </c>
      <c r="G151" s="46" t="str">
        <f t="shared" si="30"/>
        <v/>
      </c>
      <c r="H151" s="159">
        <f>H149+H150</f>
        <v>0</v>
      </c>
      <c r="I151" s="46" t="str">
        <f t="shared" si="31"/>
        <v/>
      </c>
      <c r="J151" s="235"/>
    </row>
    <row r="152" spans="1:10" s="57" customFormat="1" ht="51.6" customHeight="1" thickBot="1" x14ac:dyDescent="0.35">
      <c r="A152" s="188" t="s">
        <v>105</v>
      </c>
      <c r="B152" s="190"/>
      <c r="C152" s="190"/>
      <c r="D152" s="190"/>
      <c r="E152" s="190"/>
      <c r="F152" s="190"/>
      <c r="G152" s="190"/>
      <c r="H152" s="190"/>
      <c r="I152" s="190"/>
      <c r="J152" s="235"/>
    </row>
    <row r="153" spans="1:10" ht="25.05" customHeight="1" thickTop="1" x14ac:dyDescent="0.25">
      <c r="A153" s="108" t="s">
        <v>77</v>
      </c>
      <c r="B153" s="14"/>
      <c r="C153" s="14"/>
      <c r="D153" s="14"/>
      <c r="E153" s="14"/>
      <c r="F153" s="14"/>
      <c r="G153" s="14"/>
      <c r="H153" s="14"/>
      <c r="I153" s="14"/>
    </row>
    <row r="154" spans="1:10" s="6" customFormat="1" ht="25.05" customHeight="1" x14ac:dyDescent="0.3">
      <c r="A154" s="18" t="s">
        <v>106</v>
      </c>
      <c r="B154" s="16"/>
      <c r="C154" s="46" t="str">
        <f>IF(B154="","",IF(B154=0,"",(B154/B$6/$A$11)))</f>
        <v/>
      </c>
      <c r="D154" s="196"/>
      <c r="E154" s="46" t="str">
        <f>IF(D154="","",IF(D154=0,"",(D154/D$6/$A$11)))</f>
        <v/>
      </c>
      <c r="F154" s="196"/>
      <c r="G154" s="46" t="str">
        <f>IF(F154="","",IF(F154=0,"",(F154/F$6/$A$11)))</f>
        <v/>
      </c>
      <c r="H154" s="16"/>
      <c r="I154" s="46" t="str">
        <f>IF(H154="","",IF(H154=0,"",(H154/H$6/$A$11)))</f>
        <v/>
      </c>
      <c r="J154" s="240"/>
    </row>
    <row r="155" spans="1:10" s="6" customFormat="1" ht="25.05" customHeight="1" x14ac:dyDescent="0.25">
      <c r="A155" s="18" t="s">
        <v>107</v>
      </c>
      <c r="B155" s="16"/>
      <c r="C155" s="127" t="str">
        <f>IF(B155="","",IF(B155=0,"",(B155/B$6/$A$11)))</f>
        <v/>
      </c>
      <c r="D155" s="16"/>
      <c r="E155" s="46" t="str">
        <f>IF(D155="","",IF(D155=0,"",(D155/D$6/$A$11)))</f>
        <v/>
      </c>
      <c r="F155" s="16"/>
      <c r="G155" s="46" t="str">
        <f>IF(F155="","",IF(F155=0,"",(F155/F$6/$A$11)))</f>
        <v/>
      </c>
      <c r="H155" s="16"/>
      <c r="I155" s="46" t="str">
        <f>IF(H155="","",IF(H155=0,"",(H155/H$6/$A$11)))</f>
        <v/>
      </c>
      <c r="J155" s="235"/>
    </row>
    <row r="156" spans="1:10" s="6" customFormat="1" ht="35.4" customHeight="1" x14ac:dyDescent="0.25">
      <c r="A156" s="18" t="s">
        <v>108</v>
      </c>
      <c r="B156" s="16"/>
      <c r="C156" s="127" t="str">
        <f>IF(B156="","",IF(B156=0,"",(B156/B$6/$A$11)))</f>
        <v/>
      </c>
      <c r="D156" s="16"/>
      <c r="E156" s="46" t="str">
        <f>IF(D156="","",IF(D156=0,"",(D156/D$6/$A$11)))</f>
        <v/>
      </c>
      <c r="F156" s="16"/>
      <c r="G156" s="46" t="str">
        <f>IF(F156="","",IF(F156=0,"",(F156/F$6/$A$11)))</f>
        <v/>
      </c>
      <c r="H156" s="16"/>
      <c r="I156" s="46" t="str">
        <f>IF(H156="","",IF(H156=0,"",(H156/H$6/$A$11)))</f>
        <v/>
      </c>
      <c r="J156" s="235"/>
    </row>
    <row r="157" spans="1:10" s="6" customFormat="1" ht="35.4" customHeight="1" x14ac:dyDescent="0.25">
      <c r="A157" s="102" t="s">
        <v>80</v>
      </c>
      <c r="B157" s="16"/>
      <c r="C157" s="127" t="str">
        <f>IF(B157="","",IF(B157=0,"",(B157/B$6/$A$11)))</f>
        <v/>
      </c>
      <c r="D157" s="16"/>
      <c r="E157" s="46" t="str">
        <f>IF(D157="","",IF(D157=0,"",(D157/D$6/$A$11)))</f>
        <v/>
      </c>
      <c r="F157" s="16"/>
      <c r="G157" s="46" t="str">
        <f>IF(F157="","",IF(F157=0,"",(F157/F$6/$A$11)))</f>
        <v/>
      </c>
      <c r="H157" s="16"/>
      <c r="I157" s="46" t="str">
        <f>IF(H157="","",IF(H157=0,"",(H157/H$6/$A$11)))</f>
        <v/>
      </c>
      <c r="J157" s="235"/>
    </row>
    <row r="158" spans="1:10" s="6" customFormat="1" ht="25.05" customHeight="1" x14ac:dyDescent="0.25">
      <c r="A158" s="135" t="s">
        <v>81</v>
      </c>
      <c r="B158" s="55">
        <f>SUM(B154:B157)</f>
        <v>0</v>
      </c>
      <c r="C158" s="127" t="str">
        <f>IF(B158="","",IF(B158=0,"",(B158/B$6/$A$11)))</f>
        <v/>
      </c>
      <c r="D158" s="55">
        <f>SUM(D154:D157)</f>
        <v>0</v>
      </c>
      <c r="E158" s="46" t="str">
        <f>IF(D158="","",IF(D158=0,"",(D158/D$6/$A$11)))</f>
        <v/>
      </c>
      <c r="F158" s="55">
        <f>SUM(F154:F157)</f>
        <v>0</v>
      </c>
      <c r="G158" s="46" t="str">
        <f>IF(F158="","",IF(F158=0,"",(F158/F$6/$A$11)))</f>
        <v/>
      </c>
      <c r="H158" s="55">
        <f>SUM(H154:H157)</f>
        <v>0</v>
      </c>
      <c r="I158" s="46" t="str">
        <f>IF(H158="","",IF(H158=0,"",(H158/H$6/$A$11)))</f>
        <v/>
      </c>
      <c r="J158" s="235"/>
    </row>
    <row r="159" spans="1:10" s="6" customFormat="1" ht="35.4" customHeight="1" x14ac:dyDescent="0.3">
      <c r="A159" s="108" t="s">
        <v>82</v>
      </c>
      <c r="B159" s="14"/>
      <c r="C159" s="14"/>
      <c r="D159" s="14"/>
      <c r="E159" s="14"/>
      <c r="F159" s="14"/>
      <c r="G159" s="14"/>
      <c r="H159" s="14"/>
      <c r="I159" s="14"/>
      <c r="J159" s="240"/>
    </row>
    <row r="160" spans="1:10" s="6" customFormat="1" ht="25.05" customHeight="1" x14ac:dyDescent="0.25">
      <c r="A160" s="18" t="s">
        <v>54</v>
      </c>
      <c r="B160" s="16"/>
      <c r="C160" s="46" t="str">
        <f t="shared" ref="C160:C167" si="32">IF(B160="","",IF(B160=0,"",(B160/B$6/$A$11)))</f>
        <v/>
      </c>
      <c r="D160" s="196"/>
      <c r="E160" s="46" t="str">
        <f t="shared" ref="E160:E167" si="33">IF(D160="","",IF(D160=0,"",(D160/D$6/$A$11)))</f>
        <v/>
      </c>
      <c r="F160" s="196"/>
      <c r="G160" s="46" t="str">
        <f t="shared" ref="G160:G167" si="34">IF(F160="","",IF(F160=0,"",(F160/F$6/$A$11)))</f>
        <v/>
      </c>
      <c r="H160" s="16"/>
      <c r="I160" s="46" t="str">
        <f t="shared" ref="I160:I167" si="35">IF(H160="","",IF(H160=0,"",(H160/H$6/$A$11)))</f>
        <v/>
      </c>
      <c r="J160" s="239"/>
    </row>
    <row r="161" spans="1:10" s="6" customFormat="1" ht="25.05" customHeight="1" x14ac:dyDescent="0.25">
      <c r="A161" s="18" t="s">
        <v>109</v>
      </c>
      <c r="B161" s="16"/>
      <c r="C161" s="127" t="str">
        <f t="shared" si="32"/>
        <v/>
      </c>
      <c r="D161" s="16"/>
      <c r="E161" s="46" t="str">
        <f t="shared" si="33"/>
        <v/>
      </c>
      <c r="F161" s="16"/>
      <c r="G161" s="46" t="str">
        <f t="shared" si="34"/>
        <v/>
      </c>
      <c r="H161" s="16"/>
      <c r="I161" s="46" t="str">
        <f t="shared" si="35"/>
        <v/>
      </c>
      <c r="J161" s="239"/>
    </row>
    <row r="162" spans="1:10" s="6" customFormat="1" ht="25.05" customHeight="1" x14ac:dyDescent="0.25">
      <c r="A162" s="18" t="s">
        <v>85</v>
      </c>
      <c r="B162" s="16"/>
      <c r="C162" s="127" t="str">
        <f t="shared" si="32"/>
        <v/>
      </c>
      <c r="D162" s="16"/>
      <c r="E162" s="46" t="str">
        <f t="shared" si="33"/>
        <v/>
      </c>
      <c r="F162" s="16"/>
      <c r="G162" s="46" t="str">
        <f t="shared" si="34"/>
        <v/>
      </c>
      <c r="H162" s="16"/>
      <c r="I162" s="46" t="str">
        <f t="shared" si="35"/>
        <v/>
      </c>
      <c r="J162" s="235"/>
    </row>
    <row r="163" spans="1:10" ht="25.05" customHeight="1" x14ac:dyDescent="0.25">
      <c r="A163" s="109" t="s">
        <v>69</v>
      </c>
      <c r="B163" s="22"/>
      <c r="C163" s="127" t="str">
        <f t="shared" si="32"/>
        <v/>
      </c>
      <c r="D163" s="22"/>
      <c r="E163" s="46" t="str">
        <f t="shared" si="33"/>
        <v/>
      </c>
      <c r="F163" s="22"/>
      <c r="G163" s="46" t="str">
        <f t="shared" si="34"/>
        <v/>
      </c>
      <c r="H163" s="22"/>
      <c r="I163" s="46" t="str">
        <f t="shared" si="35"/>
        <v/>
      </c>
    </row>
    <row r="164" spans="1:10" s="6" customFormat="1" ht="36" customHeight="1" thickBot="1" x14ac:dyDescent="0.3">
      <c r="A164" s="110" t="s">
        <v>86</v>
      </c>
      <c r="B164" s="56">
        <f>SUM(B160:B163)</f>
        <v>0</v>
      </c>
      <c r="C164" s="199" t="str">
        <f t="shared" si="32"/>
        <v/>
      </c>
      <c r="D164" s="56">
        <f>SUM(D160:D163)</f>
        <v>0</v>
      </c>
      <c r="E164" s="199" t="str">
        <f t="shared" si="33"/>
        <v/>
      </c>
      <c r="F164" s="56">
        <f>SUM(F160:F163)</f>
        <v>0</v>
      </c>
      <c r="G164" s="199" t="str">
        <f t="shared" si="34"/>
        <v/>
      </c>
      <c r="H164" s="56">
        <f>SUM(H160:H163)</f>
        <v>0</v>
      </c>
      <c r="I164" s="199" t="str">
        <f t="shared" si="35"/>
        <v/>
      </c>
      <c r="J164" s="235"/>
    </row>
    <row r="165" spans="1:10" s="6" customFormat="1" ht="39" customHeight="1" thickTop="1" x14ac:dyDescent="0.25">
      <c r="A165" s="129" t="s">
        <v>110</v>
      </c>
      <c r="B165" s="259">
        <f>B158-B164</f>
        <v>0</v>
      </c>
      <c r="C165" s="127" t="str">
        <f t="shared" si="32"/>
        <v/>
      </c>
      <c r="D165" s="259">
        <f>D158-D164</f>
        <v>0</v>
      </c>
      <c r="E165" s="127" t="str">
        <f t="shared" si="33"/>
        <v/>
      </c>
      <c r="F165" s="259">
        <f>F158-F164</f>
        <v>0</v>
      </c>
      <c r="G165" s="127" t="str">
        <f t="shared" si="34"/>
        <v/>
      </c>
      <c r="H165" s="259">
        <f>H158-H164</f>
        <v>0</v>
      </c>
      <c r="I165" s="127" t="str">
        <f t="shared" si="35"/>
        <v/>
      </c>
      <c r="J165" s="235"/>
    </row>
    <row r="166" spans="1:10" s="6" customFormat="1" ht="36" customHeight="1" x14ac:dyDescent="0.25">
      <c r="A166" s="132" t="s">
        <v>111</v>
      </c>
      <c r="B166" s="16"/>
      <c r="C166" s="127" t="str">
        <f t="shared" si="32"/>
        <v/>
      </c>
      <c r="D166" s="16"/>
      <c r="E166" s="46" t="str">
        <f t="shared" si="33"/>
        <v/>
      </c>
      <c r="F166" s="16"/>
      <c r="G166" s="46" t="str">
        <f t="shared" si="34"/>
        <v/>
      </c>
      <c r="H166" s="16"/>
      <c r="I166" s="46" t="str">
        <f t="shared" si="35"/>
        <v/>
      </c>
      <c r="J166" s="235"/>
    </row>
    <row r="167" spans="1:10" s="6" customFormat="1" ht="36" customHeight="1" x14ac:dyDescent="0.25">
      <c r="A167" s="132" t="s">
        <v>104</v>
      </c>
      <c r="B167" s="158">
        <f>B165+B166</f>
        <v>0</v>
      </c>
      <c r="C167" s="127" t="str">
        <f t="shared" si="32"/>
        <v/>
      </c>
      <c r="D167" s="159">
        <f>D165+D166</f>
        <v>0</v>
      </c>
      <c r="E167" s="46" t="str">
        <f t="shared" si="33"/>
        <v/>
      </c>
      <c r="F167" s="159">
        <f>F165+F166</f>
        <v>0</v>
      </c>
      <c r="G167" s="46" t="str">
        <f t="shared" si="34"/>
        <v/>
      </c>
      <c r="H167" s="159">
        <f>H165+H166</f>
        <v>0</v>
      </c>
      <c r="I167" s="46" t="str">
        <f t="shared" si="35"/>
        <v/>
      </c>
      <c r="J167" s="235"/>
    </row>
    <row r="168" spans="1:10" s="51" customFormat="1" ht="55.8" customHeight="1" thickBot="1" x14ac:dyDescent="0.35">
      <c r="A168" s="188" t="s">
        <v>112</v>
      </c>
      <c r="B168" s="190"/>
      <c r="C168" s="190"/>
      <c r="D168" s="190"/>
      <c r="E168" s="190"/>
      <c r="F168" s="190"/>
      <c r="G168" s="190"/>
      <c r="H168" s="190"/>
      <c r="I168" s="190"/>
      <c r="J168" s="235"/>
    </row>
    <row r="169" spans="1:10" s="6" customFormat="1" ht="36.6" customHeight="1" thickTop="1" x14ac:dyDescent="0.25">
      <c r="A169" s="182" t="s">
        <v>113</v>
      </c>
      <c r="B169" s="183"/>
      <c r="C169" s="127" t="str">
        <f t="shared" ref="C169:C177" si="36">IF(B169="","",IF(B169=0,"",(B169/B$6/$A$11)))</f>
        <v/>
      </c>
      <c r="D169" s="183"/>
      <c r="E169" s="46" t="str">
        <f t="shared" ref="E169:E177" si="37">IF(D169="","",IF(D169=0,"",(D169/D$6/$A$11)))</f>
        <v/>
      </c>
      <c r="F169" s="183"/>
      <c r="G169" s="46" t="str">
        <f t="shared" ref="G169:G177" si="38">IF(F169="","",IF(F169=0,"",(F169/F$6/$A$11)))</f>
        <v/>
      </c>
      <c r="H169" s="183"/>
      <c r="I169" s="46" t="str">
        <f t="shared" ref="I169:I177" si="39">IF(H169="","",IF(H169=0,"",(H169/H$6/$A$11)))</f>
        <v/>
      </c>
      <c r="J169" s="235"/>
    </row>
    <row r="170" spans="1:10" s="7" customFormat="1" ht="36.6" customHeight="1" x14ac:dyDescent="0.25">
      <c r="A170" s="18" t="s">
        <v>114</v>
      </c>
      <c r="B170" s="16"/>
      <c r="C170" s="127" t="str">
        <f t="shared" si="36"/>
        <v/>
      </c>
      <c r="D170" s="16"/>
      <c r="E170" s="46" t="str">
        <f t="shared" si="37"/>
        <v/>
      </c>
      <c r="F170" s="16"/>
      <c r="G170" s="46" t="str">
        <f t="shared" si="38"/>
        <v/>
      </c>
      <c r="H170" s="16"/>
      <c r="I170" s="46" t="str">
        <f t="shared" si="39"/>
        <v/>
      </c>
      <c r="J170" s="235"/>
    </row>
    <row r="171" spans="1:10" s="7" customFormat="1" ht="36.6" customHeight="1" x14ac:dyDescent="0.25">
      <c r="A171" s="18" t="s">
        <v>115</v>
      </c>
      <c r="B171" s="16"/>
      <c r="C171" s="127" t="str">
        <f t="shared" si="36"/>
        <v/>
      </c>
      <c r="D171" s="16"/>
      <c r="E171" s="46" t="str">
        <f t="shared" si="37"/>
        <v/>
      </c>
      <c r="F171" s="16"/>
      <c r="G171" s="46" t="str">
        <f t="shared" si="38"/>
        <v/>
      </c>
      <c r="H171" s="16"/>
      <c r="I171" s="46" t="str">
        <f t="shared" si="39"/>
        <v/>
      </c>
      <c r="J171" s="235"/>
    </row>
    <row r="172" spans="1:10" s="7" customFormat="1" ht="36.6" customHeight="1" x14ac:dyDescent="0.25">
      <c r="A172" s="18" t="s">
        <v>116</v>
      </c>
      <c r="B172" s="16"/>
      <c r="C172" s="127" t="str">
        <f t="shared" si="36"/>
        <v/>
      </c>
      <c r="D172" s="16"/>
      <c r="E172" s="46" t="str">
        <f t="shared" si="37"/>
        <v/>
      </c>
      <c r="F172" s="16"/>
      <c r="G172" s="46" t="str">
        <f t="shared" si="38"/>
        <v/>
      </c>
      <c r="H172" s="16"/>
      <c r="I172" s="46" t="str">
        <f t="shared" si="39"/>
        <v/>
      </c>
      <c r="J172" s="235"/>
    </row>
    <row r="173" spans="1:10" ht="36.6" customHeight="1" x14ac:dyDescent="0.25">
      <c r="A173" s="18" t="s">
        <v>117</v>
      </c>
      <c r="B173" s="16"/>
      <c r="C173" s="127" t="str">
        <f t="shared" si="36"/>
        <v/>
      </c>
      <c r="D173" s="16"/>
      <c r="E173" s="46" t="str">
        <f t="shared" si="37"/>
        <v/>
      </c>
      <c r="F173" s="16"/>
      <c r="G173" s="46" t="str">
        <f t="shared" si="38"/>
        <v/>
      </c>
      <c r="H173" s="16"/>
      <c r="I173" s="46" t="str">
        <f t="shared" si="39"/>
        <v/>
      </c>
    </row>
    <row r="174" spans="1:10" ht="43.2" customHeight="1" x14ac:dyDescent="0.25">
      <c r="A174" s="18" t="s">
        <v>118</v>
      </c>
      <c r="B174" s="16"/>
      <c r="C174" s="127" t="str">
        <f t="shared" si="36"/>
        <v/>
      </c>
      <c r="D174" s="16"/>
      <c r="E174" s="46" t="str">
        <f t="shared" si="37"/>
        <v/>
      </c>
      <c r="F174" s="16"/>
      <c r="G174" s="46" t="str">
        <f t="shared" si="38"/>
        <v/>
      </c>
      <c r="H174" s="16"/>
      <c r="I174" s="46" t="str">
        <f t="shared" si="39"/>
        <v/>
      </c>
    </row>
    <row r="175" spans="1:10" ht="36.6" customHeight="1" x14ac:dyDescent="0.25">
      <c r="A175" s="111" t="s">
        <v>119</v>
      </c>
      <c r="B175" s="16"/>
      <c r="C175" s="127" t="str">
        <f t="shared" si="36"/>
        <v/>
      </c>
      <c r="D175" s="16"/>
      <c r="E175" s="46" t="str">
        <f t="shared" si="37"/>
        <v/>
      </c>
      <c r="F175" s="16"/>
      <c r="G175" s="46" t="str">
        <f t="shared" si="38"/>
        <v/>
      </c>
      <c r="H175" s="16"/>
      <c r="I175" s="46" t="str">
        <f t="shared" si="39"/>
        <v/>
      </c>
    </row>
    <row r="176" spans="1:10" ht="36.6" customHeight="1" thickBot="1" x14ac:dyDescent="0.3">
      <c r="A176" s="136" t="s">
        <v>120</v>
      </c>
      <c r="B176" s="19"/>
      <c r="C176" s="199" t="str">
        <f t="shared" si="36"/>
        <v/>
      </c>
      <c r="D176" s="19"/>
      <c r="E176" s="199" t="str">
        <f t="shared" si="37"/>
        <v/>
      </c>
      <c r="F176" s="19"/>
      <c r="G176" s="199" t="str">
        <f t="shared" si="38"/>
        <v/>
      </c>
      <c r="H176" s="19"/>
      <c r="I176" s="46" t="str">
        <f t="shared" si="39"/>
        <v/>
      </c>
    </row>
    <row r="177" spans="1:10" ht="44.4" customHeight="1" thickTop="1" x14ac:dyDescent="0.25">
      <c r="A177" s="137" t="s">
        <v>121</v>
      </c>
      <c r="B177" s="160">
        <f>SUM(B169:B176)</f>
        <v>0</v>
      </c>
      <c r="C177" s="127" t="str">
        <f t="shared" si="36"/>
        <v/>
      </c>
      <c r="D177" s="160">
        <f>SUM(D169:D176)</f>
        <v>0</v>
      </c>
      <c r="E177" s="127" t="str">
        <f t="shared" si="37"/>
        <v/>
      </c>
      <c r="F177" s="160">
        <f>SUM(F169:F176)</f>
        <v>0</v>
      </c>
      <c r="G177" s="127" t="str">
        <f t="shared" si="38"/>
        <v/>
      </c>
      <c r="H177" s="160">
        <f>SUM(H169:H176)</f>
        <v>0</v>
      </c>
      <c r="I177" s="127" t="str">
        <f t="shared" si="39"/>
        <v/>
      </c>
    </row>
    <row r="178" spans="1:10" s="51" customFormat="1" ht="67.8" customHeight="1" thickBot="1" x14ac:dyDescent="0.35">
      <c r="A178" s="191" t="s">
        <v>122</v>
      </c>
      <c r="B178" s="190"/>
      <c r="C178" s="190"/>
      <c r="D178" s="190"/>
      <c r="E178" s="190"/>
      <c r="F178" s="190"/>
      <c r="G178" s="190"/>
      <c r="H178" s="190"/>
      <c r="I178" s="190"/>
      <c r="J178" s="235"/>
    </row>
    <row r="179" spans="1:10" ht="39" customHeight="1" thickTop="1" x14ac:dyDescent="0.25">
      <c r="A179" s="184" t="s">
        <v>123</v>
      </c>
      <c r="B179" s="185">
        <f>B60</f>
        <v>0</v>
      </c>
      <c r="C179" s="127" t="str">
        <f t="shared" ref="C179:C187" si="40">IF(B179="","",IF(B179=0,"",(B179/B$6/$A$11)))</f>
        <v/>
      </c>
      <c r="D179" s="185">
        <f>D60</f>
        <v>0</v>
      </c>
      <c r="E179" s="46" t="str">
        <f t="shared" ref="E179:E187" si="41">IF(D179="","",IF(D179=0,"",(D179/D$6/$A$11)))</f>
        <v/>
      </c>
      <c r="F179" s="185">
        <f>F60</f>
        <v>0</v>
      </c>
      <c r="G179" s="46" t="str">
        <f t="shared" ref="G179:G187" si="42">IF(F179="","",IF(F179=0,"",(F179/F$6/$A$11)))</f>
        <v/>
      </c>
      <c r="H179" s="185">
        <f>H60</f>
        <v>0</v>
      </c>
      <c r="I179" s="46" t="str">
        <f t="shared" ref="I179:I187" si="43">IF(H179="","",IF(H179=0,"",(H179/H$6/$A$11)))</f>
        <v/>
      </c>
    </row>
    <row r="180" spans="1:10" ht="39" customHeight="1" thickBot="1" x14ac:dyDescent="0.3">
      <c r="A180" s="154" t="s">
        <v>124</v>
      </c>
      <c r="B180" s="60">
        <f>B104</f>
        <v>0</v>
      </c>
      <c r="C180" s="199" t="str">
        <f t="shared" si="40"/>
        <v/>
      </c>
      <c r="D180" s="60">
        <f>D104</f>
        <v>0</v>
      </c>
      <c r="E180" s="199" t="str">
        <f t="shared" si="41"/>
        <v/>
      </c>
      <c r="F180" s="60">
        <f>F104</f>
        <v>0</v>
      </c>
      <c r="G180" s="199" t="str">
        <f t="shared" si="42"/>
        <v/>
      </c>
      <c r="H180" s="60">
        <f>H104</f>
        <v>0</v>
      </c>
      <c r="I180" s="199" t="str">
        <f t="shared" si="43"/>
        <v/>
      </c>
    </row>
    <row r="181" spans="1:10" ht="39" customHeight="1" thickTop="1" x14ac:dyDescent="0.25">
      <c r="A181" s="155" t="s">
        <v>125</v>
      </c>
      <c r="B181" s="157">
        <f>SUM(B179:B180)</f>
        <v>0</v>
      </c>
      <c r="C181" s="127" t="str">
        <f t="shared" si="40"/>
        <v/>
      </c>
      <c r="D181" s="157">
        <f>SUM(D179:D180)</f>
        <v>0</v>
      </c>
      <c r="E181" s="127" t="str">
        <f t="shared" si="41"/>
        <v/>
      </c>
      <c r="F181" s="157">
        <f>SUM(F179:F180)</f>
        <v>0</v>
      </c>
      <c r="G181" s="127" t="str">
        <f t="shared" si="42"/>
        <v/>
      </c>
      <c r="H181" s="157">
        <f>SUM(H179:H180)</f>
        <v>0</v>
      </c>
      <c r="I181" s="127" t="str">
        <f t="shared" si="43"/>
        <v/>
      </c>
    </row>
    <row r="182" spans="1:10" ht="39" customHeight="1" x14ac:dyDescent="0.25">
      <c r="A182" s="149" t="s">
        <v>126</v>
      </c>
      <c r="B182" s="59">
        <f>B120</f>
        <v>0</v>
      </c>
      <c r="C182" s="127" t="str">
        <f t="shared" si="40"/>
        <v/>
      </c>
      <c r="D182" s="59">
        <f>D120</f>
        <v>0</v>
      </c>
      <c r="E182" s="46" t="str">
        <f t="shared" si="41"/>
        <v/>
      </c>
      <c r="F182" s="59">
        <f>F120</f>
        <v>0</v>
      </c>
      <c r="G182" s="46" t="str">
        <f t="shared" si="42"/>
        <v/>
      </c>
      <c r="H182" s="59">
        <f>H120</f>
        <v>0</v>
      </c>
      <c r="I182" s="46" t="str">
        <f t="shared" si="43"/>
        <v/>
      </c>
    </row>
    <row r="183" spans="1:10" ht="39" customHeight="1" x14ac:dyDescent="0.25">
      <c r="A183" s="149" t="s">
        <v>127</v>
      </c>
      <c r="B183" s="59">
        <f>B136</f>
        <v>0</v>
      </c>
      <c r="C183" s="127" t="str">
        <f t="shared" si="40"/>
        <v/>
      </c>
      <c r="D183" s="59">
        <f>D136</f>
        <v>0</v>
      </c>
      <c r="E183" s="46" t="str">
        <f t="shared" si="41"/>
        <v/>
      </c>
      <c r="F183" s="59">
        <f>F136</f>
        <v>0</v>
      </c>
      <c r="G183" s="46" t="str">
        <f t="shared" si="42"/>
        <v/>
      </c>
      <c r="H183" s="59">
        <f>H136</f>
        <v>0</v>
      </c>
      <c r="I183" s="46" t="str">
        <f t="shared" si="43"/>
        <v/>
      </c>
    </row>
    <row r="184" spans="1:10" ht="39" customHeight="1" x14ac:dyDescent="0.25">
      <c r="A184" s="149" t="s">
        <v>128</v>
      </c>
      <c r="B184" s="59">
        <f>B151</f>
        <v>0</v>
      </c>
      <c r="C184" s="127" t="str">
        <f t="shared" si="40"/>
        <v/>
      </c>
      <c r="D184" s="59">
        <f>D151</f>
        <v>0</v>
      </c>
      <c r="E184" s="46" t="str">
        <f t="shared" si="41"/>
        <v/>
      </c>
      <c r="F184" s="59">
        <f>F151</f>
        <v>0</v>
      </c>
      <c r="G184" s="46" t="str">
        <f t="shared" si="42"/>
        <v/>
      </c>
      <c r="H184" s="59">
        <f>H151</f>
        <v>0</v>
      </c>
      <c r="I184" s="46" t="str">
        <f t="shared" si="43"/>
        <v/>
      </c>
    </row>
    <row r="185" spans="1:10" ht="39" customHeight="1" x14ac:dyDescent="0.25">
      <c r="A185" s="149" t="s">
        <v>129</v>
      </c>
      <c r="B185" s="59">
        <f>B167</f>
        <v>0</v>
      </c>
      <c r="C185" s="127" t="str">
        <f t="shared" si="40"/>
        <v/>
      </c>
      <c r="D185" s="59">
        <f>D167</f>
        <v>0</v>
      </c>
      <c r="E185" s="46" t="str">
        <f t="shared" si="41"/>
        <v/>
      </c>
      <c r="F185" s="59">
        <f>F167</f>
        <v>0</v>
      </c>
      <c r="G185" s="46" t="str">
        <f t="shared" si="42"/>
        <v/>
      </c>
      <c r="H185" s="59">
        <f>H167</f>
        <v>0</v>
      </c>
      <c r="I185" s="46" t="str">
        <f t="shared" si="43"/>
        <v/>
      </c>
    </row>
    <row r="186" spans="1:10" ht="48.6" customHeight="1" thickBot="1" x14ac:dyDescent="0.3">
      <c r="A186" s="154" t="s">
        <v>130</v>
      </c>
      <c r="B186" s="60">
        <f>B177</f>
        <v>0</v>
      </c>
      <c r="C186" s="199" t="str">
        <f t="shared" si="40"/>
        <v/>
      </c>
      <c r="D186" s="60">
        <f>D177</f>
        <v>0</v>
      </c>
      <c r="E186" s="199" t="str">
        <f t="shared" si="41"/>
        <v/>
      </c>
      <c r="F186" s="60">
        <f>F177</f>
        <v>0</v>
      </c>
      <c r="G186" s="199" t="str">
        <f t="shared" si="42"/>
        <v/>
      </c>
      <c r="H186" s="60">
        <f>H177</f>
        <v>0</v>
      </c>
      <c r="I186" s="199" t="str">
        <f t="shared" si="43"/>
        <v/>
      </c>
    </row>
    <row r="187" spans="1:10" ht="39" customHeight="1" thickTop="1" x14ac:dyDescent="0.25">
      <c r="A187" s="192" t="s">
        <v>131</v>
      </c>
      <c r="B187" s="156">
        <f>SUM(B182:B186)+B181</f>
        <v>0</v>
      </c>
      <c r="C187" s="127" t="str">
        <f t="shared" si="40"/>
        <v/>
      </c>
      <c r="D187" s="156">
        <f>SUM(D182:D186)+D181</f>
        <v>0</v>
      </c>
      <c r="E187" s="127" t="str">
        <f t="shared" si="41"/>
        <v/>
      </c>
      <c r="F187" s="156">
        <f>SUM(F182:F186)+F181</f>
        <v>0</v>
      </c>
      <c r="G187" s="127" t="str">
        <f t="shared" si="42"/>
        <v/>
      </c>
      <c r="H187" s="156">
        <f>SUM(H182:H186)+H181</f>
        <v>0</v>
      </c>
      <c r="I187" s="127" t="str">
        <f t="shared" si="43"/>
        <v/>
      </c>
    </row>
    <row r="188" spans="1:10" s="51" customFormat="1" ht="75" customHeight="1" x14ac:dyDescent="0.25">
      <c r="A188" s="70" t="s">
        <v>132</v>
      </c>
      <c r="B188" s="41"/>
      <c r="C188" s="42"/>
      <c r="D188" s="41"/>
      <c r="E188" s="42"/>
      <c r="F188" s="41"/>
      <c r="G188" s="41"/>
      <c r="H188" s="41"/>
      <c r="I188" s="41"/>
      <c r="J188" s="235"/>
    </row>
    <row r="189" spans="1:10" s="51" customFormat="1" ht="69.599999999999994" customHeight="1" x14ac:dyDescent="0.25">
      <c r="A189" s="114" t="s">
        <v>133</v>
      </c>
      <c r="B189" s="43"/>
      <c r="C189" s="43"/>
      <c r="D189" s="43"/>
      <c r="E189" s="43"/>
      <c r="F189" s="43"/>
      <c r="G189" s="43"/>
      <c r="H189" s="43"/>
      <c r="I189" s="43"/>
      <c r="J189" s="235"/>
    </row>
    <row r="190" spans="1:10" s="51" customFormat="1" ht="52.8" customHeight="1" x14ac:dyDescent="0.25">
      <c r="A190" s="114" t="s">
        <v>134</v>
      </c>
      <c r="B190" s="43"/>
      <c r="C190" s="43"/>
      <c r="D190" s="43"/>
      <c r="E190" s="43"/>
      <c r="F190" s="43"/>
      <c r="G190" s="43"/>
      <c r="H190" s="43"/>
      <c r="I190" s="43"/>
      <c r="J190" s="235"/>
    </row>
    <row r="191" spans="1:10" ht="25.05" customHeight="1" x14ac:dyDescent="0.25">
      <c r="A191" s="94" t="s">
        <v>135</v>
      </c>
      <c r="B191" s="124"/>
      <c r="C191" s="124"/>
      <c r="D191" s="124"/>
      <c r="E191" s="124"/>
      <c r="F191" s="124"/>
      <c r="G191" s="124"/>
      <c r="H191" s="124"/>
      <c r="I191" s="124"/>
    </row>
    <row r="192" spans="1:10" ht="25.05" customHeight="1" x14ac:dyDescent="0.25">
      <c r="A192" s="13" t="s">
        <v>136</v>
      </c>
      <c r="B192" s="124"/>
      <c r="C192" s="124"/>
      <c r="D192" s="124"/>
      <c r="E192" s="124"/>
      <c r="F192" s="124"/>
      <c r="G192" s="124"/>
      <c r="H192" s="124"/>
      <c r="I192" s="124"/>
    </row>
    <row r="193" spans="1:10" ht="34.200000000000003" customHeight="1" x14ac:dyDescent="0.25">
      <c r="A193" s="112" t="s">
        <v>137</v>
      </c>
      <c r="B193" s="16"/>
      <c r="C193" s="61"/>
      <c r="D193" s="16"/>
      <c r="E193" s="61"/>
      <c r="F193" s="16"/>
      <c r="G193" s="61"/>
      <c r="H193" s="16"/>
      <c r="I193" s="61"/>
    </row>
    <row r="194" spans="1:10" ht="34.200000000000003" customHeight="1" x14ac:dyDescent="0.25">
      <c r="A194" s="112" t="s">
        <v>138</v>
      </c>
      <c r="B194" s="16"/>
      <c r="C194" s="62"/>
      <c r="D194" s="16"/>
      <c r="E194" s="62"/>
      <c r="F194" s="16"/>
      <c r="G194" s="62"/>
      <c r="H194" s="16"/>
      <c r="I194" s="62"/>
    </row>
    <row r="195" spans="1:10" ht="34.200000000000003" customHeight="1" x14ac:dyDescent="0.25">
      <c r="A195" s="112" t="s">
        <v>139</v>
      </c>
      <c r="B195" s="22"/>
      <c r="C195" s="62"/>
      <c r="D195" s="22"/>
      <c r="E195" s="62"/>
      <c r="F195" s="22"/>
      <c r="G195" s="62"/>
      <c r="H195" s="22"/>
      <c r="I195" s="62"/>
    </row>
    <row r="196" spans="1:10" ht="38.4" customHeight="1" x14ac:dyDescent="0.25">
      <c r="A196" s="131" t="s">
        <v>140</v>
      </c>
      <c r="B196" s="16"/>
      <c r="C196" s="62"/>
      <c r="D196" s="16"/>
      <c r="E196" s="62"/>
      <c r="F196" s="16"/>
      <c r="G196" s="62"/>
      <c r="H196" s="16"/>
      <c r="I196" s="62"/>
    </row>
    <row r="197" spans="1:10" ht="38.4" customHeight="1" thickBot="1" x14ac:dyDescent="0.3">
      <c r="A197" s="138" t="s">
        <v>141</v>
      </c>
      <c r="B197" s="19"/>
      <c r="C197" s="62"/>
      <c r="D197" s="19"/>
      <c r="E197" s="62"/>
      <c r="F197" s="19"/>
      <c r="G197" s="62"/>
      <c r="H197" s="19"/>
      <c r="I197" s="62"/>
    </row>
    <row r="198" spans="1:10" s="4" customFormat="1" ht="36" customHeight="1" thickTop="1" x14ac:dyDescent="0.25">
      <c r="A198" s="139" t="s">
        <v>142</v>
      </c>
      <c r="B198" s="23">
        <f>SUM(B193:B197)</f>
        <v>0</v>
      </c>
      <c r="C198" s="62"/>
      <c r="D198" s="23">
        <f>SUM(D193:D197)</f>
        <v>0</v>
      </c>
      <c r="E198" s="62"/>
      <c r="F198" s="23">
        <f>SUM(F193:F197)</f>
        <v>0</v>
      </c>
      <c r="G198" s="62"/>
      <c r="H198" s="23">
        <f>SUM(H193:H197)</f>
        <v>0</v>
      </c>
      <c r="I198" s="62"/>
      <c r="J198" s="235"/>
    </row>
    <row r="199" spans="1:10" s="4" customFormat="1" ht="36" customHeight="1" x14ac:dyDescent="0.25">
      <c r="A199" s="140" t="s">
        <v>143</v>
      </c>
      <c r="B199" s="16"/>
      <c r="C199" s="62"/>
      <c r="D199" s="16"/>
      <c r="E199" s="62"/>
      <c r="F199" s="16"/>
      <c r="G199" s="62"/>
      <c r="H199" s="16"/>
      <c r="I199" s="62"/>
      <c r="J199" s="235"/>
    </row>
    <row r="200" spans="1:10" s="4" customFormat="1" ht="36" customHeight="1" x14ac:dyDescent="0.25">
      <c r="A200" s="140" t="s">
        <v>144</v>
      </c>
      <c r="B200" s="23">
        <f>SUM(B198:B199)</f>
        <v>0</v>
      </c>
      <c r="C200" s="62"/>
      <c r="D200" s="23">
        <f>SUM(D198:D199)</f>
        <v>0</v>
      </c>
      <c r="E200" s="62"/>
      <c r="F200" s="23">
        <f>SUM(F198:F199)</f>
        <v>0</v>
      </c>
      <c r="G200" s="62"/>
      <c r="H200" s="23">
        <f>SUM(H198:H199)</f>
        <v>0</v>
      </c>
      <c r="I200" s="62"/>
      <c r="J200" s="235"/>
    </row>
    <row r="201" spans="1:10" ht="63.6" customHeight="1" x14ac:dyDescent="0.25">
      <c r="A201" s="94" t="s">
        <v>145</v>
      </c>
      <c r="B201" s="208"/>
      <c r="C201" s="62"/>
      <c r="D201" s="208"/>
      <c r="E201" s="62"/>
      <c r="F201" s="208"/>
      <c r="G201" s="62"/>
      <c r="H201" s="208"/>
      <c r="I201" s="62"/>
    </row>
    <row r="202" spans="1:10" ht="35.4" customHeight="1" x14ac:dyDescent="0.25">
      <c r="A202" s="112" t="s">
        <v>146</v>
      </c>
      <c r="B202" s="16"/>
      <c r="C202" s="62"/>
      <c r="D202" s="16"/>
      <c r="E202" s="62"/>
      <c r="F202" s="16"/>
      <c r="G202" s="62"/>
      <c r="H202" s="16"/>
      <c r="I202" s="62"/>
    </row>
    <row r="203" spans="1:10" ht="35.4" customHeight="1" x14ac:dyDescent="0.25">
      <c r="A203" s="112" t="s">
        <v>147</v>
      </c>
      <c r="B203" s="16"/>
      <c r="C203" s="62"/>
      <c r="D203" s="16"/>
      <c r="E203" s="62"/>
      <c r="F203" s="16"/>
      <c r="G203" s="62"/>
      <c r="H203" s="16"/>
      <c r="I203" s="62"/>
    </row>
    <row r="204" spans="1:10" ht="39.6" customHeight="1" x14ac:dyDescent="0.25">
      <c r="A204" s="112" t="s">
        <v>148</v>
      </c>
      <c r="B204" s="16"/>
      <c r="C204" s="62"/>
      <c r="D204" s="16"/>
      <c r="E204" s="62"/>
      <c r="F204" s="16"/>
      <c r="G204" s="62"/>
      <c r="H204" s="16"/>
      <c r="I204" s="62"/>
    </row>
    <row r="205" spans="1:10" ht="39.6" customHeight="1" x14ac:dyDescent="0.25">
      <c r="A205" s="113" t="s">
        <v>149</v>
      </c>
      <c r="B205" s="16"/>
      <c r="C205" s="62"/>
      <c r="D205" s="16"/>
      <c r="E205" s="62"/>
      <c r="F205" s="16"/>
      <c r="G205" s="62"/>
      <c r="H205" s="16"/>
      <c r="I205" s="62"/>
    </row>
    <row r="206" spans="1:10" ht="39.6" customHeight="1" thickBot="1" x14ac:dyDescent="0.3">
      <c r="A206" s="143" t="s">
        <v>141</v>
      </c>
      <c r="B206" s="19"/>
      <c r="C206" s="62"/>
      <c r="D206" s="19"/>
      <c r="E206" s="62"/>
      <c r="F206" s="19"/>
      <c r="G206" s="62"/>
      <c r="H206" s="19"/>
      <c r="I206" s="62"/>
    </row>
    <row r="207" spans="1:10" ht="35.4" customHeight="1" thickTop="1" x14ac:dyDescent="0.25">
      <c r="A207" s="142" t="s">
        <v>150</v>
      </c>
      <c r="B207" s="23">
        <f>SUM(B202:B206)</f>
        <v>0</v>
      </c>
      <c r="C207" s="62"/>
      <c r="D207" s="23">
        <f>SUM(D202:D206)</f>
        <v>0</v>
      </c>
      <c r="E207" s="62"/>
      <c r="F207" s="23">
        <f>SUM(F202:F206)</f>
        <v>0</v>
      </c>
      <c r="G207" s="62"/>
      <c r="H207" s="23">
        <f>SUM(H202:H206)</f>
        <v>0</v>
      </c>
      <c r="I207" s="62"/>
    </row>
    <row r="208" spans="1:10" ht="35.4" customHeight="1" x14ac:dyDescent="0.25">
      <c r="A208" s="140" t="s">
        <v>143</v>
      </c>
      <c r="B208" s="16"/>
      <c r="C208" s="62"/>
      <c r="D208" s="16"/>
      <c r="E208" s="62"/>
      <c r="F208" s="16"/>
      <c r="G208" s="62"/>
      <c r="H208" s="16"/>
      <c r="I208" s="62"/>
    </row>
    <row r="209" spans="1:9" ht="35.4" customHeight="1" x14ac:dyDescent="0.25">
      <c r="A209" s="140" t="s">
        <v>151</v>
      </c>
      <c r="B209" s="23">
        <f>SUM(B207:B208)</f>
        <v>0</v>
      </c>
      <c r="C209" s="62"/>
      <c r="D209" s="23">
        <f>SUM(D207:D208)</f>
        <v>0</v>
      </c>
      <c r="E209" s="62"/>
      <c r="F209" s="23">
        <f>SUM(F207:F208)</f>
        <v>0</v>
      </c>
      <c r="G209" s="62"/>
      <c r="H209" s="23">
        <f>SUM(H207:H208)</f>
        <v>0</v>
      </c>
      <c r="I209" s="62"/>
    </row>
    <row r="210" spans="1:9" ht="57.6" customHeight="1" x14ac:dyDescent="0.25">
      <c r="A210" s="95" t="s">
        <v>152</v>
      </c>
      <c r="B210" s="208"/>
      <c r="C210" s="62"/>
      <c r="D210" s="208"/>
      <c r="E210" s="62"/>
      <c r="F210" s="208"/>
      <c r="G210" s="62"/>
      <c r="H210" s="208"/>
      <c r="I210" s="62"/>
    </row>
    <row r="211" spans="1:9" ht="36" customHeight="1" x14ac:dyDescent="0.25">
      <c r="A211" s="112" t="s">
        <v>153</v>
      </c>
      <c r="B211" s="16"/>
      <c r="C211" s="63"/>
      <c r="D211" s="16"/>
      <c r="E211" s="63"/>
      <c r="F211" s="16"/>
      <c r="G211" s="63"/>
      <c r="H211" s="16"/>
      <c r="I211" s="63"/>
    </row>
    <row r="212" spans="1:9" ht="36" customHeight="1" thickBot="1" x14ac:dyDescent="0.3">
      <c r="A212" s="141" t="s">
        <v>154</v>
      </c>
      <c r="B212" s="19"/>
      <c r="C212" s="63"/>
      <c r="D212" s="19"/>
      <c r="E212" s="63"/>
      <c r="F212" s="19"/>
      <c r="G212" s="63"/>
      <c r="H212" s="19"/>
      <c r="I212" s="63"/>
    </row>
    <row r="213" spans="1:9" ht="36" customHeight="1" thickTop="1" x14ac:dyDescent="0.25">
      <c r="A213" s="139" t="s">
        <v>155</v>
      </c>
      <c r="B213" s="23">
        <f>SUM(B211:B212)</f>
        <v>0</v>
      </c>
      <c r="C213" s="63"/>
      <c r="D213" s="23">
        <f>SUM(D211:D212)</f>
        <v>0</v>
      </c>
      <c r="E213" s="63"/>
      <c r="F213" s="23">
        <f>SUM(F211:F212)</f>
        <v>0</v>
      </c>
      <c r="G213" s="63"/>
      <c r="H213" s="23">
        <f>SUM(H211:H212)</f>
        <v>0</v>
      </c>
      <c r="I213" s="63"/>
    </row>
    <row r="214" spans="1:9" ht="33" customHeight="1" x14ac:dyDescent="0.25">
      <c r="A214" s="140" t="s">
        <v>143</v>
      </c>
      <c r="B214" s="16"/>
      <c r="C214" s="63"/>
      <c r="D214" s="16"/>
      <c r="E214" s="63"/>
      <c r="F214" s="16"/>
      <c r="G214" s="63"/>
      <c r="H214" s="16"/>
      <c r="I214" s="63"/>
    </row>
    <row r="215" spans="1:9" ht="38.4" customHeight="1" x14ac:dyDescent="0.25">
      <c r="A215" s="140" t="s">
        <v>156</v>
      </c>
      <c r="B215" s="23">
        <f>SUM(B213:B214)</f>
        <v>0</v>
      </c>
      <c r="C215" s="63"/>
      <c r="D215" s="23">
        <f>SUM(D213:D214)</f>
        <v>0</v>
      </c>
      <c r="E215" s="63"/>
      <c r="F215" s="23">
        <f>SUM(F213:F214)</f>
        <v>0</v>
      </c>
      <c r="G215" s="63"/>
      <c r="H215" s="23">
        <f>SUM(H213:H214)</f>
        <v>0</v>
      </c>
      <c r="I215" s="63"/>
    </row>
    <row r="216" spans="1:9" ht="53.4" customHeight="1" x14ac:dyDescent="0.25">
      <c r="A216" s="115" t="s">
        <v>157</v>
      </c>
      <c r="B216"/>
      <c r="C216" s="63"/>
      <c r="D216" s="260"/>
      <c r="E216" s="63"/>
      <c r="F216" s="260"/>
      <c r="G216" s="63"/>
      <c r="H216" s="260"/>
      <c r="I216" s="63"/>
    </row>
    <row r="217" spans="1:9" ht="39" customHeight="1" x14ac:dyDescent="0.25">
      <c r="A217" s="145" t="s">
        <v>158</v>
      </c>
      <c r="B217" s="59">
        <f>B179</f>
        <v>0</v>
      </c>
      <c r="C217" s="261"/>
      <c r="D217" s="59">
        <f>D179</f>
        <v>0</v>
      </c>
      <c r="E217" s="49"/>
      <c r="F217" s="59">
        <f>F179</f>
        <v>0</v>
      </c>
      <c r="G217" s="64"/>
      <c r="H217" s="59">
        <f>H179</f>
        <v>0</v>
      </c>
      <c r="I217" s="64"/>
    </row>
    <row r="218" spans="1:9" ht="39" customHeight="1" x14ac:dyDescent="0.25">
      <c r="A218" s="145" t="s">
        <v>159</v>
      </c>
      <c r="B218" s="59">
        <f>B180</f>
        <v>0</v>
      </c>
      <c r="C218" s="261"/>
      <c r="D218" s="59">
        <f>D180</f>
        <v>0</v>
      </c>
      <c r="E218" s="49"/>
      <c r="F218" s="59">
        <f>F180</f>
        <v>0</v>
      </c>
      <c r="G218" s="64"/>
      <c r="H218" s="59">
        <f>H180</f>
        <v>0</v>
      </c>
      <c r="I218" s="64"/>
    </row>
    <row r="219" spans="1:9" ht="39" customHeight="1" x14ac:dyDescent="0.25">
      <c r="A219" s="145" t="s">
        <v>160</v>
      </c>
      <c r="B219" s="59">
        <f>B182+B183+B184+B185</f>
        <v>0</v>
      </c>
      <c r="C219" s="261"/>
      <c r="D219" s="59">
        <f>D182+D183+D184+D185</f>
        <v>0</v>
      </c>
      <c r="E219" s="49"/>
      <c r="F219" s="59">
        <f>F182+F183+F184+F185</f>
        <v>0</v>
      </c>
      <c r="G219" s="64"/>
      <c r="H219" s="59">
        <f>H182+H183+H184+H185</f>
        <v>0</v>
      </c>
      <c r="I219" s="64"/>
    </row>
    <row r="220" spans="1:9" ht="39" customHeight="1" x14ac:dyDescent="0.25">
      <c r="A220" s="146" t="s">
        <v>130</v>
      </c>
      <c r="B220" s="59">
        <f>B186</f>
        <v>0</v>
      </c>
      <c r="C220" s="261"/>
      <c r="D220" s="59">
        <f>D186</f>
        <v>0</v>
      </c>
      <c r="E220" s="49"/>
      <c r="F220" s="59">
        <f>F186</f>
        <v>0</v>
      </c>
      <c r="G220" s="64"/>
      <c r="H220" s="59">
        <f>H186</f>
        <v>0</v>
      </c>
      <c r="I220" s="64"/>
    </row>
    <row r="221" spans="1:9" ht="39" customHeight="1" x14ac:dyDescent="0.25">
      <c r="A221" s="147" t="s">
        <v>144</v>
      </c>
      <c r="B221" s="59">
        <f>B200</f>
        <v>0</v>
      </c>
      <c r="C221" s="261"/>
      <c r="D221" s="59">
        <f>D200</f>
        <v>0</v>
      </c>
      <c r="E221" s="49"/>
      <c r="F221" s="59">
        <f>F200</f>
        <v>0</v>
      </c>
      <c r="G221" s="64"/>
      <c r="H221" s="59">
        <f>H200</f>
        <v>0</v>
      </c>
      <c r="I221" s="64"/>
    </row>
    <row r="222" spans="1:9" ht="39" customHeight="1" x14ac:dyDescent="0.25">
      <c r="A222" s="145" t="s">
        <v>151</v>
      </c>
      <c r="B222" s="59">
        <f>B209</f>
        <v>0</v>
      </c>
      <c r="C222" s="261"/>
      <c r="D222" s="59">
        <f>D209</f>
        <v>0</v>
      </c>
      <c r="E222" s="49"/>
      <c r="F222" s="59">
        <f>F209</f>
        <v>0</v>
      </c>
      <c r="G222" s="64"/>
      <c r="H222" s="59">
        <f>H209</f>
        <v>0</v>
      </c>
      <c r="I222" s="64"/>
    </row>
    <row r="223" spans="1:9" ht="39" customHeight="1" thickBot="1" x14ac:dyDescent="0.3">
      <c r="A223" s="148" t="s">
        <v>161</v>
      </c>
      <c r="B223" s="60">
        <f>B215</f>
        <v>0</v>
      </c>
      <c r="C223"/>
      <c r="D223" s="60">
        <f>D215</f>
        <v>0</v>
      </c>
      <c r="E223" s="49"/>
      <c r="F223" s="60">
        <f>F215</f>
        <v>0</v>
      </c>
      <c r="G223" s="64"/>
      <c r="H223" s="60">
        <f>H215</f>
        <v>0</v>
      </c>
      <c r="I223" s="64"/>
    </row>
    <row r="224" spans="1:9" ht="46.2" customHeight="1" thickTop="1" x14ac:dyDescent="0.25">
      <c r="A224" s="284" t="s">
        <v>450</v>
      </c>
      <c r="B224" s="157">
        <f>SUM(B217:B223)</f>
        <v>0</v>
      </c>
      <c r="C224" s="68"/>
      <c r="D224" s="157">
        <f>SUM(D217:D223)</f>
        <v>0</v>
      </c>
      <c r="E224" s="49"/>
      <c r="F224" s="157">
        <f>SUM(F217:F223)</f>
        <v>0</v>
      </c>
      <c r="G224" s="64"/>
      <c r="H224" s="157">
        <f>SUM(H217:H223)</f>
        <v>0</v>
      </c>
      <c r="I224" s="64"/>
    </row>
    <row r="225" spans="1:17" ht="88.2" customHeight="1" x14ac:dyDescent="0.25">
      <c r="A225" s="283" t="s">
        <v>451</v>
      </c>
      <c r="B225"/>
      <c r="C225"/>
      <c r="D225"/>
      <c r="E225"/>
      <c r="F225"/>
      <c r="G225"/>
      <c r="H225"/>
      <c r="I225" s="64"/>
    </row>
    <row r="226" spans="1:17" ht="32.4" customHeight="1" x14ac:dyDescent="0.25">
      <c r="A226" s="149" t="s">
        <v>163</v>
      </c>
      <c r="B226" s="201"/>
      <c r="C226" s="261"/>
      <c r="D226" s="49"/>
      <c r="E226" s="49"/>
      <c r="F226" s="44"/>
      <c r="G226" s="64"/>
      <c r="I226" s="64"/>
    </row>
    <row r="227" spans="1:17" ht="32.4" customHeight="1" x14ac:dyDescent="0.25">
      <c r="A227" s="150" t="s">
        <v>164</v>
      </c>
      <c r="B227" s="201"/>
      <c r="C227" s="261"/>
      <c r="D227" s="49"/>
      <c r="E227" s="49"/>
      <c r="F227" s="44"/>
      <c r="G227" s="64"/>
      <c r="I227" s="64"/>
    </row>
    <row r="228" spans="1:17" ht="32.4" customHeight="1" x14ac:dyDescent="0.25">
      <c r="A228" s="149" t="s">
        <v>165</v>
      </c>
      <c r="B228" s="201"/>
      <c r="C228" s="262"/>
      <c r="D228" s="49"/>
      <c r="E228" s="49"/>
      <c r="F228" s="44"/>
      <c r="G228" s="64"/>
      <c r="I228" s="64"/>
    </row>
    <row r="229" spans="1:17" s="1" customFormat="1" ht="43.2" customHeight="1" thickBot="1" x14ac:dyDescent="0.3">
      <c r="A229" s="151" t="s">
        <v>166</v>
      </c>
      <c r="B229" s="202">
        <f>B226-(SUM(B227:B228))</f>
        <v>0</v>
      </c>
      <c r="C229" s="153"/>
      <c r="D229" s="65"/>
      <c r="E229" s="65"/>
      <c r="F229"/>
      <c r="G229" s="66"/>
      <c r="H229" s="44"/>
      <c r="I229" s="66"/>
      <c r="J229" s="235"/>
      <c r="K229" s="3"/>
      <c r="L229" s="3"/>
      <c r="M229" s="3"/>
      <c r="N229" s="3"/>
      <c r="O229" s="3"/>
      <c r="P229" s="3"/>
      <c r="Q229" s="3"/>
    </row>
    <row r="230" spans="1:17" s="1" customFormat="1" ht="45.6" customHeight="1" thickTop="1" thickBot="1" x14ac:dyDescent="0.3">
      <c r="A230" s="152" t="s">
        <v>167</v>
      </c>
      <c r="B230" s="161">
        <f>ROUNDDOWN(B224-B229,2)</f>
        <v>0</v>
      </c>
      <c r="C230" s="162" t="str">
        <f>IF((B230)=0,"",IF((B230)&lt;&gt;0,"Kontrollera siffrorna!"))</f>
        <v/>
      </c>
      <c r="D230" s="65"/>
      <c r="E230"/>
      <c r="F230" s="44"/>
      <c r="G230" s="66"/>
      <c r="H230" s="44"/>
      <c r="I230" s="66"/>
      <c r="J230" s="235"/>
      <c r="K230" s="3"/>
      <c r="L230" s="3"/>
      <c r="M230" s="3"/>
      <c r="N230" s="3"/>
      <c r="O230" s="3"/>
      <c r="P230" s="3"/>
      <c r="Q230" s="3"/>
    </row>
    <row r="231" spans="1:17" s="1" customFormat="1" ht="30.6" customHeight="1" thickTop="1" x14ac:dyDescent="0.25">
      <c r="A231" s="149" t="s">
        <v>168</v>
      </c>
      <c r="B231" s="201"/>
      <c r="C231" s="261"/>
      <c r="D231" s="49"/>
      <c r="E231" s="49"/>
      <c r="F231" s="44"/>
      <c r="G231" s="64"/>
      <c r="H231" s="44"/>
      <c r="I231" s="64"/>
      <c r="J231" s="235"/>
      <c r="K231" s="3"/>
      <c r="L231" s="3"/>
      <c r="M231" s="3"/>
      <c r="N231" s="3"/>
      <c r="O231" s="3"/>
      <c r="P231" s="3"/>
      <c r="Q231" s="3"/>
    </row>
    <row r="232" spans="1:17" s="1" customFormat="1" ht="30.6" customHeight="1" x14ac:dyDescent="0.25">
      <c r="A232" s="149" t="s">
        <v>169</v>
      </c>
      <c r="B232" s="201"/>
      <c r="C232" s="261"/>
      <c r="D232" s="49"/>
      <c r="E232" s="49"/>
      <c r="F232" s="44"/>
      <c r="G232" s="64"/>
      <c r="H232" s="44"/>
      <c r="I232" s="64"/>
      <c r="J232" s="235"/>
      <c r="K232" s="3"/>
      <c r="L232" s="3"/>
      <c r="M232" s="3"/>
      <c r="N232" s="3"/>
      <c r="O232" s="3"/>
      <c r="P232" s="3"/>
      <c r="Q232" s="3"/>
    </row>
    <row r="233" spans="1:17" s="1" customFormat="1" ht="30.6" customHeight="1" x14ac:dyDescent="0.25">
      <c r="A233" s="149" t="s">
        <v>170</v>
      </c>
      <c r="B233" s="201"/>
      <c r="C233" s="261"/>
      <c r="D233" s="49"/>
      <c r="E233" s="49"/>
      <c r="F233" s="44"/>
      <c r="G233" s="64"/>
      <c r="H233" s="44"/>
      <c r="I233" s="64"/>
      <c r="J233" s="235"/>
      <c r="K233" s="3"/>
      <c r="L233" s="3"/>
      <c r="M233" s="3"/>
      <c r="N233" s="3"/>
      <c r="O233" s="3"/>
      <c r="P233" s="3"/>
      <c r="Q233" s="3"/>
    </row>
    <row r="234" spans="1:17" s="1" customFormat="1" ht="45" customHeight="1" x14ac:dyDescent="0.25">
      <c r="A234" s="163" t="s">
        <v>171</v>
      </c>
      <c r="B234" s="203">
        <f>B231-(SUM(B232:B233))</f>
        <v>0</v>
      </c>
      <c r="C234"/>
      <c r="D234" s="49"/>
      <c r="E234" s="49"/>
      <c r="F234" s="44"/>
      <c r="G234" s="64"/>
      <c r="H234" s="44"/>
      <c r="I234" s="64"/>
      <c r="J234" s="235"/>
      <c r="K234" s="3"/>
      <c r="L234" s="3"/>
      <c r="M234" s="3"/>
      <c r="N234" s="3"/>
      <c r="O234" s="3"/>
      <c r="P234" s="3"/>
      <c r="Q234" s="3"/>
    </row>
    <row r="235" spans="1:17" s="1" customFormat="1" ht="65.400000000000006" customHeight="1" x14ac:dyDescent="0.25">
      <c r="A235" s="116" t="s">
        <v>172</v>
      </c>
      <c r="B235" s="14"/>
      <c r="C235" s="44"/>
      <c r="D235" s="44"/>
      <c r="E235" s="44"/>
      <c r="F235" s="44"/>
      <c r="G235" s="44"/>
      <c r="H235" s="44"/>
      <c r="I235" s="44"/>
      <c r="J235" s="235"/>
      <c r="K235" s="3"/>
      <c r="L235" s="3"/>
      <c r="M235" s="3"/>
      <c r="N235" s="3"/>
      <c r="O235" s="3"/>
      <c r="P235" s="3"/>
      <c r="Q235" s="3"/>
    </row>
    <row r="236" spans="1:17" s="1" customFormat="1" ht="25.05" customHeight="1" x14ac:dyDescent="0.25">
      <c r="A236" s="117" t="s">
        <v>173</v>
      </c>
      <c r="B236" s="71"/>
      <c r="C236" s="67"/>
      <c r="D236" s="263"/>
      <c r="E236" s="44"/>
      <c r="F236" s="263"/>
      <c r="G236" s="44"/>
      <c r="H236" s="263"/>
      <c r="I236" s="44"/>
      <c r="J236" s="235"/>
      <c r="K236" s="3"/>
      <c r="L236" s="3"/>
      <c r="M236" s="3"/>
      <c r="N236" s="3"/>
      <c r="O236" s="3"/>
      <c r="P236" s="3"/>
      <c r="Q236" s="3"/>
    </row>
    <row r="237" spans="1:17" s="1" customFormat="1" ht="25.05" customHeight="1" x14ac:dyDescent="0.25">
      <c r="A237" s="96" t="s">
        <v>174</v>
      </c>
      <c r="B237" s="72"/>
      <c r="C237" s="67"/>
      <c r="D237" s="209"/>
      <c r="E237" s="44"/>
      <c r="F237" s="209"/>
      <c r="G237" s="44"/>
      <c r="H237" s="209"/>
      <c r="I237" s="44"/>
      <c r="J237" s="235"/>
      <c r="K237" s="3"/>
      <c r="L237" s="3"/>
      <c r="M237" s="3"/>
      <c r="N237" s="3"/>
      <c r="O237" s="3"/>
      <c r="P237" s="3"/>
      <c r="Q237" s="3"/>
    </row>
    <row r="238" spans="1:17" s="1" customFormat="1" ht="25.05" customHeight="1" x14ac:dyDescent="0.25">
      <c r="A238" s="97" t="s">
        <v>175</v>
      </c>
      <c r="B238" s="72"/>
      <c r="C238" s="67"/>
      <c r="D238" s="209"/>
      <c r="E238" s="44"/>
      <c r="F238" s="209"/>
      <c r="G238" s="44"/>
      <c r="H238" s="209"/>
      <c r="I238" s="44"/>
      <c r="J238" s="235"/>
      <c r="K238" s="3"/>
      <c r="L238" s="3"/>
      <c r="M238" s="3"/>
      <c r="N238" s="3"/>
      <c r="O238" s="3"/>
      <c r="P238" s="3"/>
      <c r="Q238" s="3"/>
    </row>
    <row r="239" spans="1:17" s="1" customFormat="1" ht="25.05" customHeight="1" x14ac:dyDescent="0.25">
      <c r="A239" s="96" t="s">
        <v>176</v>
      </c>
      <c r="B239" s="72"/>
      <c r="C239" s="67"/>
      <c r="D239" s="209"/>
      <c r="E239" s="44"/>
      <c r="F239" s="209"/>
      <c r="G239" s="44"/>
      <c r="H239" s="209"/>
      <c r="I239" s="44"/>
      <c r="J239" s="235"/>
      <c r="K239" s="3"/>
      <c r="L239" s="3"/>
      <c r="M239" s="3"/>
      <c r="N239" s="3"/>
      <c r="O239" s="3"/>
      <c r="P239" s="3"/>
      <c r="Q239" s="3"/>
    </row>
    <row r="240" spans="1:17" s="1" customFormat="1" ht="25.05" customHeight="1" x14ac:dyDescent="0.25">
      <c r="A240" s="96" t="s">
        <v>177</v>
      </c>
      <c r="B240" s="72"/>
      <c r="C240" s="67"/>
      <c r="D240" s="209"/>
      <c r="E240" s="44"/>
      <c r="F240" s="209"/>
      <c r="G240" s="44"/>
      <c r="H240" s="209"/>
      <c r="I240" s="44"/>
      <c r="J240" s="235"/>
      <c r="K240" s="3"/>
      <c r="L240" s="3"/>
      <c r="M240" s="3"/>
      <c r="N240" s="3"/>
      <c r="O240" s="3"/>
      <c r="P240" s="3"/>
      <c r="Q240" s="3"/>
    </row>
    <row r="241" spans="1:17" s="1" customFormat="1" ht="25.05" customHeight="1" x14ac:dyDescent="0.25">
      <c r="A241" s="118" t="s">
        <v>178</v>
      </c>
      <c r="B241" s="73"/>
      <c r="C241" s="44"/>
      <c r="D241" s="183"/>
      <c r="E241" s="68"/>
      <c r="F241" s="183"/>
      <c r="G241" s="44"/>
      <c r="H241" s="183"/>
      <c r="I241" s="44"/>
      <c r="J241" s="235"/>
      <c r="K241" s="3"/>
      <c r="L241" s="3"/>
      <c r="M241" s="3"/>
      <c r="N241" s="3"/>
      <c r="O241" s="3"/>
      <c r="P241" s="3"/>
      <c r="Q241" s="3"/>
    </row>
    <row r="242" spans="1:17" s="1" customFormat="1" ht="25.05" customHeight="1" x14ac:dyDescent="0.25">
      <c r="A242" s="98" t="s">
        <v>179</v>
      </c>
      <c r="B242" s="74">
        <f>SUM(B237:B241)</f>
        <v>0</v>
      </c>
      <c r="C242" s="44"/>
      <c r="D242" s="210">
        <f>SUM(D237:D241)</f>
        <v>0</v>
      </c>
      <c r="E242" s="58"/>
      <c r="F242" s="210">
        <f>SUM(F237:F241)</f>
        <v>0</v>
      </c>
      <c r="G242" s="44"/>
      <c r="H242" s="210">
        <f>SUM(H237:H241)</f>
        <v>0</v>
      </c>
      <c r="I242" s="44"/>
      <c r="J242" s="235"/>
      <c r="K242" s="3"/>
      <c r="L242" s="3"/>
      <c r="M242" s="3"/>
      <c r="N242" s="3"/>
      <c r="O242" s="3"/>
      <c r="P242" s="3"/>
      <c r="Q242" s="3"/>
    </row>
    <row r="243" spans="1:17" s="58" customFormat="1" ht="25.05" customHeight="1" x14ac:dyDescent="0.25">
      <c r="A243" s="97" t="s">
        <v>180</v>
      </c>
      <c r="B243" s="75">
        <f>B25+B46+B63+B64+B65+B89+B107+B108+B123+B124+B139+B140+B154+B155+B156+B193+B202</f>
        <v>0</v>
      </c>
      <c r="C243" s="44"/>
      <c r="D243" s="211">
        <f>D25+D46+D63+D64+D65+D89+D107+D108+D123+D124+D139+D140+D154+D155+D156+D193+D202</f>
        <v>0</v>
      </c>
      <c r="F243" s="211">
        <f>F25+F46+F63+F64+F65+F89+F107+F108+F123+F124+F139+F140+F154+F155+F156+F193+F202</f>
        <v>0</v>
      </c>
      <c r="G243" s="44"/>
      <c r="H243" s="211">
        <f>H25+H46+H63+H64+H65+H89+H107+H108+H123+H124+H139+H140+H154+H155+H156+H193+H202</f>
        <v>0</v>
      </c>
      <c r="I243" s="44"/>
      <c r="J243" s="235"/>
      <c r="K243" s="3"/>
      <c r="L243" s="3"/>
      <c r="M243" s="3"/>
      <c r="N243" s="3"/>
      <c r="O243" s="3"/>
      <c r="P243" s="3"/>
      <c r="Q243" s="3"/>
    </row>
    <row r="244" spans="1:17" s="58" customFormat="1" ht="25.05" customHeight="1" x14ac:dyDescent="0.25">
      <c r="A244" s="97" t="s">
        <v>181</v>
      </c>
      <c r="B244" s="76">
        <f>-(B44+B51-B66+B87+B94+B112+B114-B194-B203-B83-B41-B43-B85+B52+B95)</f>
        <v>0</v>
      </c>
      <c r="C244" s="44"/>
      <c r="D244" s="211">
        <f>-(D44+D51-D66+D87+D94+D112+D114-D194-D203-D83-D41-D43-D85+D52+D95)</f>
        <v>0</v>
      </c>
      <c r="E244" s="44"/>
      <c r="F244" s="211">
        <f>-(F44+F51-F66+F87+F94+F112+F114-F194-F203-F83-F41-F43-F85+F52+F95)</f>
        <v>0</v>
      </c>
      <c r="G244" s="44"/>
      <c r="H244" s="211">
        <f>-(H44+H51-H66+H87+H94+H112+H114-H194-H203-H83-H41-H43-H85+H52+H95)</f>
        <v>0</v>
      </c>
      <c r="I244" s="44"/>
      <c r="J244" s="235"/>
      <c r="K244" s="3"/>
      <c r="L244" s="3"/>
      <c r="M244" s="3"/>
      <c r="N244" s="3"/>
      <c r="O244" s="3"/>
      <c r="P244" s="3"/>
      <c r="Q244" s="3"/>
    </row>
    <row r="245" spans="1:17" s="58" customFormat="1" ht="25.05" customHeight="1" x14ac:dyDescent="0.25">
      <c r="A245" s="96" t="s">
        <v>176</v>
      </c>
      <c r="B245" s="75">
        <f>B239</f>
        <v>0</v>
      </c>
      <c r="C245" s="44"/>
      <c r="D245" s="211">
        <f>D239</f>
        <v>0</v>
      </c>
      <c r="E245" s="44"/>
      <c r="F245" s="211">
        <f>F239</f>
        <v>0</v>
      </c>
      <c r="G245" s="44"/>
      <c r="H245" s="211">
        <f>H239</f>
        <v>0</v>
      </c>
      <c r="I245" s="44"/>
      <c r="J245" s="235"/>
      <c r="K245" s="3"/>
      <c r="L245" s="3"/>
      <c r="M245" s="3"/>
      <c r="N245" s="3"/>
      <c r="O245" s="3"/>
      <c r="P245" s="3"/>
      <c r="Q245" s="3"/>
    </row>
    <row r="246" spans="1:17" s="58" customFormat="1" ht="25.05" customHeight="1" x14ac:dyDescent="0.25">
      <c r="A246" s="96" t="s">
        <v>177</v>
      </c>
      <c r="B246" s="75">
        <f>B240</f>
        <v>0</v>
      </c>
      <c r="C246" s="44"/>
      <c r="D246" s="211">
        <f>D240</f>
        <v>0</v>
      </c>
      <c r="E246" s="44"/>
      <c r="F246" s="211">
        <f>F240</f>
        <v>0</v>
      </c>
      <c r="G246" s="44"/>
      <c r="H246" s="211">
        <f>H240</f>
        <v>0</v>
      </c>
      <c r="I246" s="44"/>
      <c r="J246" s="235"/>
      <c r="K246" s="3"/>
      <c r="L246" s="3"/>
      <c r="M246" s="3"/>
      <c r="N246" s="3"/>
      <c r="O246" s="3"/>
      <c r="P246" s="3"/>
      <c r="Q246" s="3"/>
    </row>
    <row r="247" spans="1:17" s="58" customFormat="1" ht="25.05" customHeight="1" x14ac:dyDescent="0.25">
      <c r="A247" s="118" t="s">
        <v>178</v>
      </c>
      <c r="B247" s="82">
        <f>-(B43+B85)</f>
        <v>0</v>
      </c>
      <c r="C247" s="44"/>
      <c r="D247" s="218">
        <f>-(D43+D85)</f>
        <v>0</v>
      </c>
      <c r="E247" s="44"/>
      <c r="F247" s="218">
        <f>-(F43+F85)</f>
        <v>0</v>
      </c>
      <c r="G247" s="44"/>
      <c r="H247" s="218">
        <f>-(H43+H85)</f>
        <v>0</v>
      </c>
      <c r="I247" s="44"/>
      <c r="J247" s="235"/>
      <c r="K247" s="3"/>
      <c r="L247" s="3"/>
      <c r="M247" s="3"/>
      <c r="N247" s="3"/>
      <c r="O247" s="3"/>
      <c r="P247" s="3"/>
      <c r="Q247" s="3"/>
    </row>
    <row r="248" spans="1:17" s="58" customFormat="1" ht="25.05" customHeight="1" x14ac:dyDescent="0.25">
      <c r="A248" s="98" t="s">
        <v>182</v>
      </c>
      <c r="B248" s="74">
        <f>SUM(B243:B247)</f>
        <v>0</v>
      </c>
      <c r="C248" s="44"/>
      <c r="D248" s="210">
        <f>SUM(D243:D247)</f>
        <v>0</v>
      </c>
      <c r="E248" s="44"/>
      <c r="F248" s="210">
        <f>SUM(F243:F247)</f>
        <v>0</v>
      </c>
      <c r="G248" s="44"/>
      <c r="H248" s="210">
        <f>SUM(H243:H247)</f>
        <v>0</v>
      </c>
      <c r="I248" s="44"/>
      <c r="J248" s="235"/>
      <c r="K248" s="3"/>
      <c r="L248" s="3"/>
      <c r="M248" s="3"/>
      <c r="N248" s="3"/>
      <c r="O248" s="3"/>
      <c r="P248" s="3"/>
      <c r="Q248" s="3"/>
    </row>
    <row r="249" spans="1:17" s="58" customFormat="1" ht="25.05" customHeight="1" x14ac:dyDescent="0.25">
      <c r="A249" s="97" t="s">
        <v>183</v>
      </c>
      <c r="B249" s="78">
        <f>ROUNDDOWN(B242-B248,2)</f>
        <v>0</v>
      </c>
      <c r="C249" s="204" t="str">
        <f>IF((B249)=0,"",IF((B249)&lt;&gt;0,"Kontrollera siffrorna!"))</f>
        <v/>
      </c>
      <c r="D249" s="213">
        <f>ROUNDDOWN(D242-D248,2)</f>
        <v>0</v>
      </c>
      <c r="E249" s="44"/>
      <c r="F249" s="213">
        <f>ROUNDDOWN(F242-F248,2)</f>
        <v>0</v>
      </c>
      <c r="G249" s="44"/>
      <c r="H249" s="213">
        <f>ROUNDDOWN(H242-H248,2)</f>
        <v>0</v>
      </c>
      <c r="I249" s="44"/>
      <c r="J249" s="235"/>
      <c r="K249" s="3"/>
      <c r="L249" s="3"/>
      <c r="M249" s="3"/>
      <c r="N249" s="3"/>
      <c r="O249" s="3"/>
      <c r="P249" s="3"/>
      <c r="Q249" s="3"/>
    </row>
    <row r="250" spans="1:17" s="58" customFormat="1" ht="30.6" customHeight="1" x14ac:dyDescent="0.25">
      <c r="A250" s="117" t="s">
        <v>184</v>
      </c>
      <c r="B250" s="71"/>
      <c r="C250" s="44"/>
      <c r="D250" s="263"/>
      <c r="E250" s="44"/>
      <c r="F250" s="263"/>
      <c r="G250" s="44"/>
      <c r="H250" s="263"/>
      <c r="I250" s="44"/>
      <c r="J250" s="235"/>
      <c r="K250" s="3"/>
      <c r="L250" s="3"/>
      <c r="M250" s="3"/>
      <c r="N250" s="3"/>
      <c r="O250" s="3"/>
      <c r="P250" s="3"/>
      <c r="Q250" s="3"/>
    </row>
    <row r="251" spans="1:17" s="58" customFormat="1" ht="25.05" customHeight="1" x14ac:dyDescent="0.25">
      <c r="A251" s="96" t="s">
        <v>185</v>
      </c>
      <c r="B251" s="72"/>
      <c r="C251" s="44"/>
      <c r="D251" s="209"/>
      <c r="E251" s="44"/>
      <c r="F251" s="209"/>
      <c r="G251" s="44"/>
      <c r="H251" s="209"/>
      <c r="I251" s="44"/>
      <c r="J251" s="235"/>
      <c r="K251" s="3"/>
      <c r="L251" s="3"/>
      <c r="M251" s="3"/>
      <c r="N251" s="3"/>
      <c r="O251" s="3"/>
      <c r="P251" s="3"/>
      <c r="Q251" s="3"/>
    </row>
    <row r="252" spans="1:17" s="58" customFormat="1" ht="25.05" customHeight="1" x14ac:dyDescent="0.25">
      <c r="A252" s="97" t="s">
        <v>186</v>
      </c>
      <c r="B252" s="77">
        <f>-B239</f>
        <v>0</v>
      </c>
      <c r="C252" s="44"/>
      <c r="D252" s="212">
        <f>-D239</f>
        <v>0</v>
      </c>
      <c r="E252" s="44"/>
      <c r="F252" s="212">
        <f>-F239</f>
        <v>0</v>
      </c>
      <c r="G252" s="44"/>
      <c r="H252" s="212">
        <f>-H239</f>
        <v>0</v>
      </c>
      <c r="I252" s="44"/>
      <c r="J252" s="235"/>
      <c r="K252" s="3"/>
      <c r="L252" s="3"/>
      <c r="M252" s="3"/>
      <c r="N252" s="3"/>
      <c r="O252" s="3"/>
      <c r="P252" s="3"/>
      <c r="Q252" s="3"/>
    </row>
    <row r="253" spans="1:17" s="58" customFormat="1" ht="25.05" customHeight="1" x14ac:dyDescent="0.25">
      <c r="A253" s="97" t="s">
        <v>187</v>
      </c>
      <c r="B253" s="78">
        <f>SUM(B251:B252)</f>
        <v>0</v>
      </c>
      <c r="C253" s="44"/>
      <c r="D253" s="213">
        <f>SUM(D251:D252)</f>
        <v>0</v>
      </c>
      <c r="E253" s="44"/>
      <c r="F253" s="213">
        <f>SUM(F251:F252)</f>
        <v>0</v>
      </c>
      <c r="G253" s="44"/>
      <c r="H253" s="213">
        <f>SUM(H251:H252)</f>
        <v>0</v>
      </c>
      <c r="I253" s="44"/>
      <c r="J253" s="235"/>
      <c r="K253" s="3"/>
      <c r="L253" s="3"/>
      <c r="M253" s="3"/>
      <c r="N253" s="3"/>
      <c r="O253" s="3"/>
      <c r="P253" s="3"/>
      <c r="Q253" s="3"/>
    </row>
    <row r="254" spans="1:17" s="58" customFormat="1" ht="25.05" customHeight="1" x14ac:dyDescent="0.25">
      <c r="A254" s="96" t="s">
        <v>188</v>
      </c>
      <c r="B254" s="79"/>
      <c r="C254" s="44"/>
      <c r="D254" s="214"/>
      <c r="E254" s="44"/>
      <c r="F254" s="214"/>
      <c r="G254" s="44"/>
      <c r="H254" s="214"/>
      <c r="I254" s="44"/>
      <c r="J254" s="235"/>
      <c r="K254" s="3"/>
      <c r="L254" s="3"/>
      <c r="M254" s="3"/>
      <c r="N254" s="3"/>
      <c r="O254" s="3"/>
      <c r="P254" s="3"/>
      <c r="Q254" s="3"/>
    </row>
    <row r="255" spans="1:17" s="58" customFormat="1" ht="25.05" customHeight="1" x14ac:dyDescent="0.25">
      <c r="A255" s="98" t="s">
        <v>189</v>
      </c>
      <c r="B255" s="74">
        <f>B253-B254</f>
        <v>0</v>
      </c>
      <c r="C255" s="44"/>
      <c r="D255" s="210">
        <f>D253-D254</f>
        <v>0</v>
      </c>
      <c r="E255" s="44"/>
      <c r="F255" s="210">
        <f>F253-F254</f>
        <v>0</v>
      </c>
      <c r="G255" s="44"/>
      <c r="H255" s="210">
        <f>H253-H254</f>
        <v>0</v>
      </c>
      <c r="I255" s="44"/>
      <c r="J255" s="235"/>
      <c r="K255" s="3"/>
      <c r="L255" s="3"/>
      <c r="M255" s="3"/>
      <c r="N255" s="3"/>
      <c r="O255" s="3"/>
      <c r="P255" s="3"/>
      <c r="Q255" s="3"/>
    </row>
    <row r="256" spans="1:17" s="58" customFormat="1" ht="33" customHeight="1" x14ac:dyDescent="0.25">
      <c r="A256" s="97" t="s">
        <v>190</v>
      </c>
      <c r="B256" s="75">
        <f>B42+B84+B114-B171-B175</f>
        <v>0</v>
      </c>
      <c r="C256" s="44"/>
      <c r="D256" s="211">
        <f>D41+D83+D113-D170-D174</f>
        <v>0</v>
      </c>
      <c r="E256" s="44"/>
      <c r="F256" s="211">
        <f>F41+F83+F113-F170-F174</f>
        <v>0</v>
      </c>
      <c r="G256" s="44"/>
      <c r="H256" s="211">
        <f>H41+H83+H113-H170-H174</f>
        <v>0</v>
      </c>
      <c r="I256" s="44"/>
      <c r="J256" s="235"/>
      <c r="K256" s="3"/>
      <c r="L256" s="3"/>
      <c r="M256" s="3"/>
      <c r="N256" s="3"/>
      <c r="O256" s="3"/>
      <c r="P256" s="3"/>
      <c r="Q256" s="3"/>
    </row>
    <row r="257" spans="1:17" s="58" customFormat="1" ht="33" customHeight="1" x14ac:dyDescent="0.25">
      <c r="A257" s="97" t="s">
        <v>191</v>
      </c>
      <c r="B257" s="75">
        <f>B197</f>
        <v>0</v>
      </c>
      <c r="C257" s="44"/>
      <c r="D257" s="211">
        <f>D196</f>
        <v>0</v>
      </c>
      <c r="E257" s="44"/>
      <c r="F257" s="211">
        <f>F196</f>
        <v>0</v>
      </c>
      <c r="G257" s="44"/>
      <c r="H257" s="211">
        <f>H196</f>
        <v>0</v>
      </c>
      <c r="I257" s="44"/>
      <c r="J257" s="235"/>
      <c r="K257" s="3"/>
      <c r="L257" s="3"/>
      <c r="M257" s="3"/>
      <c r="N257" s="3"/>
      <c r="O257" s="3"/>
      <c r="P257" s="3"/>
      <c r="Q257" s="3"/>
    </row>
    <row r="258" spans="1:17" s="58" customFormat="1" ht="33" customHeight="1" x14ac:dyDescent="0.25">
      <c r="A258" s="97" t="s">
        <v>192</v>
      </c>
      <c r="B258" s="75">
        <f>B206</f>
        <v>0</v>
      </c>
      <c r="C258" s="44"/>
      <c r="D258" s="211">
        <f>D205</f>
        <v>0</v>
      </c>
      <c r="E258" s="44"/>
      <c r="F258" s="211">
        <f>F205</f>
        <v>0</v>
      </c>
      <c r="G258" s="44"/>
      <c r="H258" s="211">
        <f>H205</f>
        <v>0</v>
      </c>
      <c r="I258" s="44"/>
      <c r="J258" s="235"/>
      <c r="K258" s="3"/>
      <c r="L258" s="3"/>
      <c r="M258" s="3"/>
      <c r="N258" s="3"/>
      <c r="O258" s="3"/>
      <c r="P258" s="3"/>
      <c r="Q258" s="3"/>
    </row>
    <row r="259" spans="1:17" s="58" customFormat="1" ht="33" customHeight="1" x14ac:dyDescent="0.25">
      <c r="A259" s="97" t="s">
        <v>187</v>
      </c>
      <c r="B259" s="264">
        <f>SUM(B256:B258)</f>
        <v>0</v>
      </c>
      <c r="C259" s="44"/>
      <c r="D259" s="215">
        <f>SUM(D256:D258)</f>
        <v>0</v>
      </c>
      <c r="E259" s="44"/>
      <c r="F259" s="215">
        <f>SUM(F256:F258)</f>
        <v>0</v>
      </c>
      <c r="G259" s="44"/>
      <c r="H259" s="215">
        <f>SUM(H256:H258)</f>
        <v>0</v>
      </c>
      <c r="I259" s="44"/>
      <c r="J259" s="235"/>
      <c r="K259" s="3"/>
      <c r="L259" s="3"/>
      <c r="M259" s="3"/>
      <c r="N259" s="3"/>
      <c r="O259" s="3"/>
      <c r="P259" s="3"/>
      <c r="Q259" s="3"/>
    </row>
    <row r="260" spans="1:17" s="58" customFormat="1" ht="33" customHeight="1" x14ac:dyDescent="0.25">
      <c r="A260" s="97" t="s">
        <v>183</v>
      </c>
      <c r="B260" s="75">
        <f>ROUNDDOWN(IF(B255&gt;0,B255-B259,-B255+B259),2)</f>
        <v>0</v>
      </c>
      <c r="C260" s="205" t="str">
        <f>IF((B260)=0,"",IF((B260)&lt;&gt;0,"Kontrollera siffrorna!"))</f>
        <v/>
      </c>
      <c r="D260" s="211">
        <f>ROUNDDOWN(IF(D255&gt;0,D255-D259,-D255+D259),2)</f>
        <v>0</v>
      </c>
      <c r="E260" s="44"/>
      <c r="F260" s="211">
        <f>ROUNDDOWN(IF(F255&gt;0,F255-F259,-F255+F259),2)</f>
        <v>0</v>
      </c>
      <c r="G260" s="44"/>
      <c r="H260" s="211">
        <f>ROUNDDOWN(IF(H255&gt;0,H255-H259,-H255+H259),2)</f>
        <v>0</v>
      </c>
      <c r="I260" s="44"/>
      <c r="J260" s="235"/>
      <c r="K260" s="3"/>
      <c r="L260" s="3"/>
      <c r="M260" s="3"/>
      <c r="N260" s="3"/>
      <c r="O260" s="3"/>
      <c r="P260" s="3"/>
      <c r="Q260" s="3"/>
    </row>
    <row r="261" spans="1:17" s="58" customFormat="1" ht="25.05" customHeight="1" x14ac:dyDescent="0.25">
      <c r="A261" s="119" t="s">
        <v>193</v>
      </c>
      <c r="B261" s="80"/>
      <c r="C261" s="44"/>
      <c r="D261" s="265"/>
      <c r="E261" s="44"/>
      <c r="F261" s="216"/>
      <c r="G261" s="44"/>
      <c r="H261" s="216"/>
      <c r="I261" s="44"/>
      <c r="J261" s="235"/>
      <c r="K261" s="3"/>
      <c r="L261" s="3"/>
      <c r="M261" s="3"/>
      <c r="N261" s="3"/>
      <c r="O261" s="3"/>
      <c r="P261" s="3"/>
      <c r="Q261" s="3"/>
    </row>
    <row r="262" spans="1:17" s="58" customFormat="1" ht="31.2" customHeight="1" x14ac:dyDescent="0.25">
      <c r="A262" s="99" t="s">
        <v>194</v>
      </c>
      <c r="B262" s="81"/>
      <c r="C262" s="44"/>
      <c r="D262" s="209"/>
      <c r="E262" s="44"/>
      <c r="F262" s="209"/>
      <c r="G262" s="44"/>
      <c r="H262" s="209"/>
      <c r="I262" s="44"/>
      <c r="J262" s="235"/>
      <c r="K262" s="3"/>
      <c r="L262" s="3"/>
      <c r="M262" s="3"/>
      <c r="N262" s="3"/>
      <c r="O262" s="3"/>
      <c r="P262" s="3"/>
      <c r="Q262" s="3"/>
    </row>
    <row r="263" spans="1:17" s="58" customFormat="1" ht="31.2" customHeight="1" x14ac:dyDescent="0.25">
      <c r="A263" s="97" t="s">
        <v>195</v>
      </c>
      <c r="B263" s="79"/>
      <c r="C263" s="44"/>
      <c r="D263" s="214"/>
      <c r="E263" s="44"/>
      <c r="F263" s="214"/>
      <c r="G263" s="44"/>
      <c r="H263" s="214"/>
      <c r="I263" s="44"/>
      <c r="J263" s="235"/>
      <c r="K263" s="3"/>
      <c r="L263" s="3"/>
      <c r="M263" s="3"/>
      <c r="N263" s="3"/>
      <c r="O263" s="3"/>
      <c r="P263" s="3"/>
      <c r="Q263" s="3"/>
    </row>
    <row r="264" spans="1:17" s="58" customFormat="1" ht="31.2" customHeight="1" x14ac:dyDescent="0.25">
      <c r="A264" s="97" t="s">
        <v>187</v>
      </c>
      <c r="B264" s="78">
        <f>SUM(B262:B263)</f>
        <v>0</v>
      </c>
      <c r="C264" s="44"/>
      <c r="D264" s="213">
        <f>SUM(D262:D263)</f>
        <v>0</v>
      </c>
      <c r="E264" s="44"/>
      <c r="F264" s="213">
        <f>SUM(F262:F263)</f>
        <v>0</v>
      </c>
      <c r="G264" s="44"/>
      <c r="H264" s="213">
        <f>SUM(H262:H263)</f>
        <v>0</v>
      </c>
      <c r="I264" s="44"/>
      <c r="J264" s="235"/>
      <c r="K264" s="3"/>
      <c r="L264" s="3"/>
      <c r="M264" s="3"/>
      <c r="N264" s="3"/>
      <c r="O264" s="3"/>
      <c r="P264" s="3"/>
      <c r="Q264" s="3"/>
    </row>
    <row r="265" spans="1:17" s="58" customFormat="1" ht="31.2" customHeight="1" x14ac:dyDescent="0.25">
      <c r="A265" s="97" t="s">
        <v>196</v>
      </c>
      <c r="B265" s="81"/>
      <c r="C265" s="44"/>
      <c r="D265" s="217"/>
      <c r="E265" s="44"/>
      <c r="F265" s="217"/>
      <c r="G265" s="44"/>
      <c r="H265" s="217"/>
      <c r="I265" s="44"/>
      <c r="J265" s="235"/>
      <c r="K265" s="3"/>
      <c r="L265" s="3"/>
      <c r="M265" s="3"/>
      <c r="N265" s="3"/>
      <c r="O265" s="3"/>
      <c r="P265" s="3"/>
      <c r="Q265" s="3"/>
    </row>
    <row r="266" spans="1:17" s="58" customFormat="1" ht="31.2" customHeight="1" x14ac:dyDescent="0.25">
      <c r="A266" s="97" t="s">
        <v>197</v>
      </c>
      <c r="B266" s="73"/>
      <c r="C266" s="44"/>
      <c r="D266" s="183"/>
      <c r="E266" s="44"/>
      <c r="F266" s="183"/>
      <c r="G266" s="44"/>
      <c r="H266" s="183"/>
      <c r="I266" s="44"/>
      <c r="J266" s="235"/>
      <c r="K266" s="3"/>
      <c r="L266" s="3"/>
      <c r="M266" s="3"/>
      <c r="N266" s="3"/>
      <c r="O266" s="3"/>
      <c r="P266" s="3"/>
      <c r="Q266" s="3"/>
    </row>
    <row r="267" spans="1:17" s="58" customFormat="1" ht="31.2" customHeight="1" x14ac:dyDescent="0.25">
      <c r="A267" s="97" t="s">
        <v>187</v>
      </c>
      <c r="B267" s="82">
        <f>SUM(B265:B266)</f>
        <v>0</v>
      </c>
      <c r="C267" s="44"/>
      <c r="D267" s="218">
        <f>SUM(D265:D266)</f>
        <v>0</v>
      </c>
      <c r="E267" s="44"/>
      <c r="F267" s="218">
        <f>SUM(F265:F266)</f>
        <v>0</v>
      </c>
      <c r="G267" s="44"/>
      <c r="H267" s="218">
        <f>SUM(H265:H266)</f>
        <v>0</v>
      </c>
      <c r="I267" s="44"/>
      <c r="J267" s="235"/>
      <c r="K267" s="3"/>
      <c r="L267" s="3"/>
      <c r="M267" s="3"/>
      <c r="N267" s="3"/>
      <c r="O267" s="3"/>
      <c r="P267" s="3"/>
      <c r="Q267" s="3"/>
    </row>
    <row r="268" spans="1:17" s="58" customFormat="1" ht="25.05" customHeight="1" x14ac:dyDescent="0.25">
      <c r="A268" s="98" t="s">
        <v>198</v>
      </c>
      <c r="B268" s="74">
        <f>B264-B267</f>
        <v>0</v>
      </c>
      <c r="C268" s="44"/>
      <c r="D268" s="210">
        <f>D264-D267</f>
        <v>0</v>
      </c>
      <c r="E268" s="44"/>
      <c r="F268" s="210">
        <f>F264-F267</f>
        <v>0</v>
      </c>
      <c r="G268" s="44"/>
      <c r="H268" s="210">
        <f>H264-H267</f>
        <v>0</v>
      </c>
      <c r="I268" s="44"/>
      <c r="J268" s="235"/>
      <c r="K268" s="3"/>
      <c r="L268" s="3"/>
      <c r="M268" s="3"/>
      <c r="N268" s="3"/>
      <c r="O268" s="3"/>
      <c r="P268" s="3"/>
      <c r="Q268" s="3"/>
    </row>
    <row r="269" spans="1:17" s="58" customFormat="1" ht="25.05" customHeight="1" x14ac:dyDescent="0.25">
      <c r="A269" s="99" t="s">
        <v>199</v>
      </c>
      <c r="B269" s="78">
        <f>B47+B48-B53-B54+B90+B91-B96-B97-B129-B160-B161+B171</f>
        <v>0</v>
      </c>
      <c r="C269" s="44"/>
      <c r="D269" s="213">
        <f>D47+D48-D53-D54+D90+D91-D96-D97-D129-D160-D161+D171</f>
        <v>0</v>
      </c>
      <c r="E269" s="44"/>
      <c r="F269" s="213">
        <f>F47+F48-F53-F54+F90+F91-F96-F97-F129-F160-F161+F171</f>
        <v>0</v>
      </c>
      <c r="G269" s="44"/>
      <c r="H269" s="213">
        <f>H47+H48-H53-H54+H90+H91-H96-H97-H129-H160-H161+H171</f>
        <v>0</v>
      </c>
      <c r="I269" s="44"/>
      <c r="J269" s="235"/>
      <c r="K269" s="3"/>
      <c r="L269" s="3"/>
      <c r="M269" s="3"/>
      <c r="N269" s="3"/>
      <c r="O269" s="3"/>
      <c r="P269" s="3"/>
      <c r="Q269" s="3"/>
    </row>
    <row r="270" spans="1:17" s="58" customFormat="1" ht="25.05" customHeight="1" x14ac:dyDescent="0.25">
      <c r="A270" s="97" t="s">
        <v>200</v>
      </c>
      <c r="B270" s="75">
        <f>B195</f>
        <v>0</v>
      </c>
      <c r="C270" s="44"/>
      <c r="D270" s="211">
        <f>D195</f>
        <v>0</v>
      </c>
      <c r="E270" s="44"/>
      <c r="F270" s="211">
        <f>F195</f>
        <v>0</v>
      </c>
      <c r="G270" s="44"/>
      <c r="H270" s="211">
        <f>H195</f>
        <v>0</v>
      </c>
      <c r="I270" s="44"/>
      <c r="J270" s="235"/>
      <c r="K270" s="3"/>
      <c r="L270" s="3"/>
      <c r="M270" s="3"/>
      <c r="N270" s="3"/>
      <c r="O270" s="3"/>
      <c r="P270" s="3"/>
      <c r="Q270" s="3"/>
    </row>
    <row r="271" spans="1:17" s="58" customFormat="1" ht="25.05" customHeight="1" x14ac:dyDescent="0.25">
      <c r="A271" s="97" t="s">
        <v>201</v>
      </c>
      <c r="B271" s="82">
        <f>B204</f>
        <v>0</v>
      </c>
      <c r="C271" s="44"/>
      <c r="D271" s="218">
        <f>D204</f>
        <v>0</v>
      </c>
      <c r="E271" s="44"/>
      <c r="F271" s="218">
        <f>F204</f>
        <v>0</v>
      </c>
      <c r="G271" s="44"/>
      <c r="H271" s="218">
        <f>H204</f>
        <v>0</v>
      </c>
      <c r="I271" s="44"/>
      <c r="J271" s="235"/>
      <c r="K271" s="3"/>
      <c r="L271" s="3"/>
      <c r="M271" s="3"/>
      <c r="N271" s="3"/>
      <c r="O271" s="3"/>
      <c r="P271" s="3"/>
      <c r="Q271" s="3"/>
    </row>
    <row r="272" spans="1:17" s="58" customFormat="1" ht="25.05" customHeight="1" x14ac:dyDescent="0.25">
      <c r="A272" s="97" t="s">
        <v>187</v>
      </c>
      <c r="B272" s="78">
        <f>SUM(B269:B271)</f>
        <v>0</v>
      </c>
      <c r="C272" s="44"/>
      <c r="D272" s="213">
        <f>SUM(D269:D271)</f>
        <v>0</v>
      </c>
      <c r="E272" s="44"/>
      <c r="F272" s="213">
        <f>SUM(F269:F271)</f>
        <v>0</v>
      </c>
      <c r="G272" s="44"/>
      <c r="H272" s="213">
        <f>SUM(H269:H271)</f>
        <v>0</v>
      </c>
      <c r="I272" s="44"/>
      <c r="J272" s="235"/>
      <c r="K272" s="3"/>
      <c r="L272" s="3"/>
      <c r="M272" s="3"/>
      <c r="N272" s="3"/>
      <c r="O272" s="3"/>
      <c r="P272" s="3"/>
      <c r="Q272" s="3"/>
    </row>
    <row r="273" spans="1:17" s="58" customFormat="1" ht="25.05" customHeight="1" x14ac:dyDescent="0.25">
      <c r="A273" s="97" t="s">
        <v>183</v>
      </c>
      <c r="B273" s="75">
        <f>ROUNDDOWN(IF(B268&gt;0,B268-B272,-B268+B272),2)</f>
        <v>0</v>
      </c>
      <c r="C273" s="205" t="str">
        <f>IF((B273)=0,"",IF((B273)&lt;&gt;0,"Kontrollera siffrorna!"))</f>
        <v/>
      </c>
      <c r="D273" s="211">
        <f>ROUNDDOWN(IF(D268&gt;0,D268-D272,-D268+D272),2)</f>
        <v>0</v>
      </c>
      <c r="E273" s="44"/>
      <c r="F273" s="211">
        <f>ROUNDDOWN(IF(F268&gt;0,F268-F272,-F268+F272),2)</f>
        <v>0</v>
      </c>
      <c r="G273" s="44"/>
      <c r="H273" s="211">
        <f>ROUNDDOWN(IF(H268&gt;0,H268-H272,-H268+H272),2)</f>
        <v>0</v>
      </c>
      <c r="I273" s="44"/>
      <c r="J273" s="235"/>
      <c r="K273" s="3"/>
      <c r="L273" s="3"/>
      <c r="M273" s="3"/>
      <c r="N273" s="3"/>
      <c r="O273" s="3"/>
      <c r="P273" s="3"/>
      <c r="Q273" s="3"/>
    </row>
    <row r="274" spans="1:17" s="58" customFormat="1" ht="25.05" customHeight="1" x14ac:dyDescent="0.25">
      <c r="A274" s="120" t="s">
        <v>202</v>
      </c>
      <c r="B274" s="83"/>
      <c r="C274" s="44"/>
      <c r="D274" s="219"/>
      <c r="E274" s="44"/>
      <c r="F274" s="219"/>
      <c r="G274" s="44"/>
      <c r="H274" s="219"/>
      <c r="I274" s="44"/>
      <c r="J274" s="235"/>
      <c r="K274" s="3"/>
      <c r="L274" s="3"/>
      <c r="M274" s="3"/>
      <c r="N274" s="3"/>
      <c r="O274" s="3"/>
      <c r="P274" s="3"/>
      <c r="Q274" s="3"/>
    </row>
    <row r="275" spans="1:17" s="58" customFormat="1" ht="40.200000000000003" customHeight="1" x14ac:dyDescent="0.25">
      <c r="A275" s="97" t="s">
        <v>203</v>
      </c>
      <c r="B275" s="72"/>
      <c r="C275" s="44"/>
      <c r="D275" s="209"/>
      <c r="E275" s="44"/>
      <c r="F275" s="209"/>
      <c r="G275" s="44"/>
      <c r="H275" s="209"/>
      <c r="I275" s="44"/>
      <c r="J275" s="235"/>
      <c r="K275" s="3"/>
      <c r="L275" s="3"/>
      <c r="M275" s="3"/>
      <c r="N275" s="3"/>
      <c r="O275" s="3"/>
      <c r="P275" s="3"/>
      <c r="Q275" s="3"/>
    </row>
    <row r="276" spans="1:17" s="58" customFormat="1" ht="40.200000000000003" customHeight="1" x14ac:dyDescent="0.25">
      <c r="A276" s="97" t="s">
        <v>204</v>
      </c>
      <c r="B276" s="79"/>
      <c r="C276" s="44"/>
      <c r="D276" s="214"/>
      <c r="E276" s="44"/>
      <c r="F276" s="214"/>
      <c r="G276" s="44"/>
      <c r="H276" s="214"/>
      <c r="I276" s="44"/>
      <c r="J276" s="235"/>
      <c r="K276" s="3"/>
      <c r="L276" s="3"/>
      <c r="M276" s="3"/>
      <c r="N276" s="3"/>
      <c r="O276" s="3"/>
      <c r="P276" s="3"/>
      <c r="Q276" s="3"/>
    </row>
    <row r="277" spans="1:17" s="58" customFormat="1" ht="25.05" customHeight="1" x14ac:dyDescent="0.25">
      <c r="A277" s="98" t="s">
        <v>205</v>
      </c>
      <c r="B277" s="74">
        <f>B275-B276</f>
        <v>0</v>
      </c>
      <c r="C277" s="44"/>
      <c r="D277" s="210">
        <f>D275-D276</f>
        <v>0</v>
      </c>
      <c r="E277" s="14"/>
      <c r="F277" s="210">
        <f>F275-F276</f>
        <v>0</v>
      </c>
      <c r="G277" s="44"/>
      <c r="H277" s="210">
        <f>H275-H276</f>
        <v>0</v>
      </c>
      <c r="I277" s="44"/>
      <c r="J277" s="235"/>
      <c r="K277" s="3"/>
      <c r="L277" s="3"/>
      <c r="M277" s="3"/>
      <c r="N277" s="3"/>
      <c r="O277" s="3"/>
      <c r="P277" s="3"/>
      <c r="Q277" s="3"/>
    </row>
    <row r="278" spans="1:17" s="58" customFormat="1" ht="25.05" customHeight="1" x14ac:dyDescent="0.25">
      <c r="A278" s="198" t="s">
        <v>206</v>
      </c>
      <c r="B278" s="72">
        <f>B125-B130+B141-B145+B173</f>
        <v>0</v>
      </c>
      <c r="C278" s="44"/>
      <c r="D278" s="209">
        <f>D125-D130+D141-D145+D173</f>
        <v>0</v>
      </c>
      <c r="E278" s="14"/>
      <c r="F278" s="209">
        <f>F125-F130+F141-F145+F173</f>
        <v>0</v>
      </c>
      <c r="G278" s="44"/>
      <c r="H278" s="209">
        <f>H125-H130+H141-H145+H173</f>
        <v>0</v>
      </c>
      <c r="I278" s="44"/>
      <c r="J278" s="235"/>
      <c r="K278" s="3"/>
      <c r="L278" s="3"/>
      <c r="M278" s="3"/>
      <c r="N278" s="3"/>
      <c r="O278" s="3"/>
      <c r="P278" s="3"/>
      <c r="Q278" s="3"/>
    </row>
    <row r="279" spans="1:17" s="58" customFormat="1" ht="25.05" customHeight="1" x14ac:dyDescent="0.25">
      <c r="A279" s="100" t="s">
        <v>207</v>
      </c>
      <c r="B279" s="72"/>
      <c r="C279" s="44"/>
      <c r="D279" s="209"/>
      <c r="E279" s="20"/>
      <c r="F279" s="209"/>
      <c r="G279" s="44"/>
      <c r="H279" s="209"/>
      <c r="I279" s="44"/>
      <c r="J279" s="235"/>
      <c r="K279" s="3"/>
      <c r="L279" s="3"/>
      <c r="M279" s="3"/>
      <c r="N279" s="3"/>
      <c r="O279" s="3"/>
      <c r="P279" s="3"/>
      <c r="Q279" s="3"/>
    </row>
    <row r="280" spans="1:17" s="58" customFormat="1" ht="25.05" customHeight="1" x14ac:dyDescent="0.25">
      <c r="A280" s="100" t="s">
        <v>208</v>
      </c>
      <c r="B280" s="72"/>
      <c r="C280" s="44"/>
      <c r="D280" s="209"/>
      <c r="E280" s="14"/>
      <c r="F280" s="209"/>
      <c r="G280" s="44"/>
      <c r="H280" s="209"/>
      <c r="I280" s="44"/>
      <c r="J280" s="235"/>
      <c r="K280" s="3"/>
      <c r="L280" s="3"/>
      <c r="M280" s="3"/>
      <c r="N280" s="3"/>
      <c r="O280" s="3"/>
      <c r="P280" s="3"/>
      <c r="Q280" s="3"/>
    </row>
    <row r="281" spans="1:17" s="58" customFormat="1" ht="25.05" customHeight="1" x14ac:dyDescent="0.25">
      <c r="A281" s="100" t="s">
        <v>187</v>
      </c>
      <c r="B281" s="84">
        <f>SUM(B278:B280)</f>
        <v>0</v>
      </c>
      <c r="C281" s="44"/>
      <c r="D281" s="220">
        <f>SUM(D278:D280)</f>
        <v>0</v>
      </c>
      <c r="E281" s="20"/>
      <c r="F281" s="220">
        <f>SUM(F278:F280)</f>
        <v>0</v>
      </c>
      <c r="G281" s="44"/>
      <c r="H281" s="220">
        <f>SUM(H278:H280)</f>
        <v>0</v>
      </c>
      <c r="I281" s="44"/>
      <c r="J281" s="235"/>
      <c r="K281" s="3"/>
      <c r="L281" s="3"/>
      <c r="M281" s="3"/>
      <c r="N281" s="3"/>
      <c r="O281" s="3"/>
      <c r="P281" s="3"/>
      <c r="Q281" s="3"/>
    </row>
    <row r="282" spans="1:17" s="58" customFormat="1" ht="25.05" customHeight="1" x14ac:dyDescent="0.25">
      <c r="A282" s="99" t="s">
        <v>183</v>
      </c>
      <c r="B282" s="78">
        <f>ROUNDDOWN(B277-B281,2)</f>
        <v>0</v>
      </c>
      <c r="C282" s="205" t="str">
        <f>IF((B282)=0,"",IF((B282)&lt;&gt;0,"Kontrollera siffrorna!"))</f>
        <v/>
      </c>
      <c r="D282" s="213">
        <f>ROUNDDOWN(D277-D281,2)</f>
        <v>0</v>
      </c>
      <c r="E282" s="17"/>
      <c r="F282" s="213">
        <f>ROUNDDOWN(F277-F281,2)</f>
        <v>0</v>
      </c>
      <c r="G282" s="44"/>
      <c r="H282" s="213">
        <f>ROUNDDOWN(H277-H281,2)</f>
        <v>0</v>
      </c>
      <c r="I282" s="44"/>
      <c r="J282" s="235"/>
      <c r="K282" s="3"/>
      <c r="L282" s="3"/>
      <c r="M282" s="3"/>
      <c r="N282" s="3"/>
      <c r="O282" s="3"/>
      <c r="P282" s="3"/>
      <c r="Q282" s="3"/>
    </row>
    <row r="283" spans="1:17" s="58" customFormat="1" ht="25.05" customHeight="1" x14ac:dyDescent="0.25">
      <c r="A283" s="119" t="s">
        <v>209</v>
      </c>
      <c r="B283" s="80"/>
      <c r="C283" s="44"/>
      <c r="D283" s="216"/>
      <c r="E283" s="14"/>
      <c r="F283" s="216"/>
      <c r="G283" s="44"/>
      <c r="H283" s="216"/>
      <c r="I283" s="44"/>
      <c r="J283" s="235"/>
      <c r="K283" s="3"/>
      <c r="L283" s="3"/>
      <c r="M283" s="3"/>
      <c r="N283" s="3"/>
      <c r="O283" s="3"/>
      <c r="P283" s="3"/>
      <c r="Q283" s="3"/>
    </row>
    <row r="284" spans="1:17" s="58" customFormat="1" ht="25.05" customHeight="1" x14ac:dyDescent="0.25">
      <c r="A284" s="97" t="s">
        <v>210</v>
      </c>
      <c r="B284" s="72"/>
      <c r="C284" s="44"/>
      <c r="D284" s="209"/>
      <c r="E284" s="14"/>
      <c r="F284" s="209"/>
      <c r="G284" s="44"/>
      <c r="H284" s="209"/>
      <c r="I284" s="44"/>
      <c r="J284" s="235"/>
      <c r="K284" s="3"/>
      <c r="L284" s="3"/>
      <c r="M284" s="3"/>
      <c r="N284" s="3"/>
      <c r="O284" s="3"/>
      <c r="P284" s="3"/>
      <c r="Q284" s="3"/>
    </row>
    <row r="285" spans="1:17" s="58" customFormat="1" ht="25.05" customHeight="1" x14ac:dyDescent="0.25">
      <c r="A285" s="97" t="s">
        <v>211</v>
      </c>
      <c r="B285" s="79"/>
      <c r="C285" s="44"/>
      <c r="D285" s="214"/>
      <c r="E285" s="20"/>
      <c r="F285" s="214"/>
      <c r="G285" s="44"/>
      <c r="H285" s="214"/>
      <c r="I285" s="44"/>
      <c r="J285" s="235"/>
      <c r="K285" s="3"/>
      <c r="L285" s="3"/>
      <c r="M285" s="3"/>
      <c r="N285" s="3"/>
      <c r="O285" s="3"/>
      <c r="P285" s="3"/>
      <c r="Q285" s="3"/>
    </row>
    <row r="286" spans="1:17" s="58" customFormat="1" ht="25.05" customHeight="1" x14ac:dyDescent="0.25">
      <c r="A286" s="121" t="s">
        <v>212</v>
      </c>
      <c r="B286" s="85">
        <f>B284-B285</f>
        <v>0</v>
      </c>
      <c r="C286" s="44"/>
      <c r="D286" s="221">
        <f>D284-D285</f>
        <v>0</v>
      </c>
      <c r="F286" s="221">
        <f>F284-F285</f>
        <v>0</v>
      </c>
      <c r="G286" s="44"/>
      <c r="H286" s="221">
        <f>H284-H285</f>
        <v>0</v>
      </c>
      <c r="I286" s="44"/>
      <c r="J286" s="235"/>
      <c r="K286" s="3"/>
      <c r="L286" s="3"/>
      <c r="M286" s="3"/>
      <c r="N286" s="3"/>
      <c r="O286" s="3"/>
      <c r="P286" s="3"/>
      <c r="Q286" s="3"/>
    </row>
    <row r="287" spans="1:17" s="58" customFormat="1" ht="25.05" customHeight="1" x14ac:dyDescent="0.25">
      <c r="A287" s="97" t="s">
        <v>213</v>
      </c>
      <c r="B287" s="79"/>
      <c r="C287" s="44"/>
      <c r="D287" s="214"/>
      <c r="F287" s="214"/>
      <c r="G287" s="44"/>
      <c r="H287" s="214"/>
      <c r="I287" s="44"/>
      <c r="J287" s="235"/>
      <c r="K287" s="3"/>
      <c r="L287" s="3"/>
      <c r="M287" s="3"/>
      <c r="N287" s="3"/>
      <c r="O287" s="3"/>
      <c r="P287" s="3"/>
      <c r="Q287" s="3"/>
    </row>
    <row r="288" spans="1:17" s="58" customFormat="1" ht="25.05" customHeight="1" x14ac:dyDescent="0.25">
      <c r="A288" s="97" t="s">
        <v>183</v>
      </c>
      <c r="B288" s="86">
        <f>ROUNDDOWN(IF(B286&gt;0,B286-B287,-B286-B287),2)</f>
        <v>0</v>
      </c>
      <c r="C288" s="44"/>
      <c r="D288" s="218">
        <f>ROUNDDOWN(IF(D286&gt;0,D286-D287,-D286-D287),2)</f>
        <v>0</v>
      </c>
      <c r="F288" s="218">
        <f>ROUNDDOWN(IF(F286&gt;0,F286-F287,-F286-F287),2)</f>
        <v>0</v>
      </c>
      <c r="G288" s="44"/>
      <c r="H288" s="218">
        <f>ROUNDDOWN(IF(H286&gt;0,H286-H287,-H286-H287),2)</f>
        <v>0</v>
      </c>
      <c r="I288" s="44"/>
      <c r="J288" s="235"/>
      <c r="K288" s="3"/>
      <c r="L288" s="3"/>
      <c r="M288" s="3"/>
      <c r="N288" s="3"/>
      <c r="O288" s="3"/>
      <c r="P288" s="3"/>
      <c r="Q288" s="3"/>
    </row>
    <row r="289" spans="1:17" s="58" customFormat="1" ht="25.05" customHeight="1" x14ac:dyDescent="0.25">
      <c r="A289" s="119" t="s">
        <v>214</v>
      </c>
      <c r="B289" s="80"/>
      <c r="C289" s="44"/>
      <c r="D289" s="44"/>
      <c r="G289" s="44"/>
      <c r="H289" s="44"/>
      <c r="I289" s="44"/>
      <c r="J289" s="235"/>
      <c r="K289" s="3"/>
      <c r="L289" s="3"/>
      <c r="M289" s="3"/>
      <c r="N289" s="3"/>
      <c r="O289" s="3"/>
      <c r="P289" s="3"/>
      <c r="Q289" s="3"/>
    </row>
    <row r="290" spans="1:17" s="58" customFormat="1" ht="34.200000000000003" customHeight="1" x14ac:dyDescent="0.25">
      <c r="A290" s="101" t="s">
        <v>215</v>
      </c>
      <c r="B290" s="87">
        <f>B59+B103+B119+B135+B150+B166+B169+B199+B208+B214</f>
        <v>0</v>
      </c>
      <c r="C290" s="44"/>
      <c r="D290" s="44"/>
      <c r="G290" s="44"/>
      <c r="H290" s="44"/>
      <c r="I290" s="44"/>
      <c r="J290" s="235"/>
      <c r="K290" s="3"/>
      <c r="L290" s="3"/>
      <c r="M290" s="3"/>
      <c r="N290" s="3"/>
      <c r="O290" s="3"/>
      <c r="P290" s="3"/>
      <c r="Q290" s="3"/>
    </row>
    <row r="291" spans="1:17" s="58" customFormat="1" ht="34.200000000000003" customHeight="1" x14ac:dyDescent="0.25">
      <c r="A291" s="101" t="s">
        <v>216</v>
      </c>
      <c r="B291" s="88">
        <f>B234</f>
        <v>0</v>
      </c>
      <c r="C291" s="44"/>
      <c r="D291" s="44"/>
      <c r="G291" s="44"/>
      <c r="H291" s="44"/>
      <c r="I291" s="44"/>
      <c r="J291" s="235"/>
      <c r="K291" s="3"/>
      <c r="L291" s="3"/>
      <c r="M291" s="3"/>
      <c r="N291" s="3"/>
      <c r="O291" s="3"/>
      <c r="P291" s="3"/>
      <c r="Q291" s="3"/>
    </row>
    <row r="292" spans="1:17" s="1" customFormat="1" ht="34.200000000000003" customHeight="1" x14ac:dyDescent="0.25">
      <c r="A292" s="122" t="s">
        <v>183</v>
      </c>
      <c r="B292" s="82">
        <f>ROUNDDOWN(B290-B291,2)</f>
        <v>0</v>
      </c>
      <c r="C292" s="205" t="str">
        <f>IF((B292)=0,"",IF((B292)&lt;&gt;0,"Kontrollera siffrorna!"))</f>
        <v/>
      </c>
      <c r="D292" s="44"/>
      <c r="E292" s="58"/>
      <c r="F292" s="58"/>
      <c r="G292" s="44"/>
      <c r="H292" s="44"/>
      <c r="I292" s="44"/>
      <c r="J292" s="235"/>
      <c r="K292" s="3"/>
      <c r="L292" s="3"/>
      <c r="M292" s="3"/>
      <c r="N292" s="3"/>
      <c r="O292" s="3"/>
      <c r="P292" s="3"/>
      <c r="Q292" s="3"/>
    </row>
    <row r="293" spans="1:17" s="1" customFormat="1" ht="49.8" customHeight="1" x14ac:dyDescent="0.25">
      <c r="A293" s="47" t="s">
        <v>217</v>
      </c>
      <c r="B293" s="45"/>
      <c r="C293" s="69"/>
      <c r="D293" s="67"/>
      <c r="E293" s="44"/>
      <c r="F293" s="44"/>
      <c r="G293" s="44"/>
      <c r="H293" s="44"/>
      <c r="I293" s="44"/>
      <c r="J293" s="235"/>
      <c r="K293" s="3"/>
      <c r="L293" s="3"/>
      <c r="M293" s="3"/>
      <c r="N293" s="3"/>
      <c r="O293" s="3"/>
      <c r="P293" s="3"/>
      <c r="Q293" s="3"/>
    </row>
    <row r="294" spans="1:17" s="1" customFormat="1" ht="88.2" customHeight="1" x14ac:dyDescent="0.25">
      <c r="A294" s="90"/>
      <c r="B294"/>
      <c r="C294"/>
      <c r="D294"/>
      <c r="E294" s="44"/>
      <c r="F294" s="44"/>
      <c r="G294" s="44"/>
      <c r="H294" s="44"/>
      <c r="I294" s="44"/>
      <c r="J294" s="235"/>
      <c r="K294" s="3"/>
      <c r="L294" s="3"/>
      <c r="M294" s="3"/>
      <c r="N294" s="3"/>
      <c r="O294" s="3"/>
      <c r="P294" s="3"/>
      <c r="Q294" s="3"/>
    </row>
    <row r="295" spans="1:17" s="1" customFormat="1" x14ac:dyDescent="0.25">
      <c r="A295" s="45" t="s">
        <v>218</v>
      </c>
      <c r="B295" s="45"/>
      <c r="C295" s="69"/>
      <c r="D295" s="67"/>
      <c r="E295" s="44"/>
      <c r="F295" s="44"/>
      <c r="G295" s="44"/>
      <c r="H295" s="44"/>
      <c r="I295" s="44"/>
      <c r="J295" s="235"/>
      <c r="K295" s="3"/>
      <c r="L295" s="3"/>
      <c r="M295" s="3"/>
      <c r="N295" s="3"/>
      <c r="O295" s="3"/>
      <c r="P295" s="3"/>
      <c r="Q295" s="3"/>
    </row>
    <row r="296" spans="1:17" s="1" customFormat="1" ht="47.4" customHeight="1" x14ac:dyDescent="0.25">
      <c r="A296" s="144" t="s">
        <v>219</v>
      </c>
      <c r="B296" s="53"/>
      <c r="C296" s="58"/>
      <c r="D296" s="58"/>
      <c r="E296" s="44"/>
      <c r="F296" s="44"/>
      <c r="G296" s="44"/>
      <c r="H296" s="44"/>
      <c r="I296" s="44"/>
      <c r="J296" s="235"/>
      <c r="K296" s="3"/>
      <c r="L296" s="3"/>
      <c r="M296" s="3"/>
      <c r="N296" s="3"/>
      <c r="O296" s="3"/>
      <c r="P296" s="3"/>
      <c r="Q296" s="3"/>
    </row>
    <row r="297" spans="1:17" s="1" customFormat="1" ht="103.8" customHeight="1" x14ac:dyDescent="0.25">
      <c r="A297" s="89" t="s">
        <v>220</v>
      </c>
      <c r="B297"/>
      <c r="C297"/>
      <c r="D297"/>
      <c r="E297" s="44"/>
      <c r="F297" s="44"/>
      <c r="G297" s="44"/>
      <c r="H297" s="44"/>
      <c r="I297" s="44"/>
      <c r="J297" s="235"/>
      <c r="K297" s="3"/>
      <c r="L297" s="3"/>
      <c r="M297" s="3"/>
      <c r="N297" s="3"/>
      <c r="O297" s="3"/>
      <c r="P297" s="3"/>
      <c r="Q297" s="3"/>
    </row>
    <row r="298" spans="1:17" s="1" customFormat="1" ht="42.6" customHeight="1" x14ac:dyDescent="0.25">
      <c r="A298" s="144" t="s">
        <v>221</v>
      </c>
      <c r="B298" s="281"/>
      <c r="C298" s="281"/>
      <c r="D298" s="281"/>
      <c r="E298" s="281"/>
      <c r="F298" s="281"/>
      <c r="G298" s="281"/>
      <c r="H298" s="281"/>
      <c r="I298" s="281"/>
      <c r="J298" s="235"/>
      <c r="K298" s="3"/>
      <c r="L298" s="3"/>
      <c r="M298" s="3"/>
      <c r="N298" s="3"/>
      <c r="O298" s="3"/>
      <c r="P298" s="3"/>
      <c r="Q298" s="3"/>
    </row>
    <row r="299" spans="1:17" s="1" customFormat="1" ht="57.6" customHeight="1" x14ac:dyDescent="0.25">
      <c r="A299" s="89" t="s">
        <v>222</v>
      </c>
      <c r="B299"/>
      <c r="C299"/>
      <c r="D299"/>
      <c r="E299" s="69"/>
      <c r="F299" s="69"/>
      <c r="G299" s="44"/>
      <c r="H299" s="44"/>
      <c r="I299" s="44"/>
      <c r="J299" s="235"/>
      <c r="K299" s="3"/>
      <c r="L299" s="3"/>
      <c r="M299" s="3"/>
      <c r="N299" s="3"/>
      <c r="O299" s="3"/>
      <c r="P299" s="3"/>
      <c r="Q299" s="3"/>
    </row>
    <row r="300" spans="1:17" s="1" customFormat="1" ht="37.200000000000003" customHeight="1" x14ac:dyDescent="0.25">
      <c r="A300" s="91" t="s">
        <v>223</v>
      </c>
      <c r="B300" s="45"/>
      <c r="C300" s="69"/>
      <c r="D300" s="67"/>
      <c r="E300" s="69"/>
      <c r="F300" s="69"/>
      <c r="G300" s="44"/>
      <c r="H300" s="44"/>
      <c r="I300" s="44"/>
      <c r="J300" s="235"/>
      <c r="K300" s="3"/>
      <c r="L300" s="3"/>
      <c r="M300" s="3"/>
      <c r="N300" s="3"/>
      <c r="O300" s="3"/>
      <c r="P300" s="3"/>
      <c r="Q300" s="3"/>
    </row>
  </sheetData>
  <sheetProtection algorithmName="SHA-512" hashValue="wjq06Y0d2T6FInuju7BvSbkeJaE52NBnEdE+yKMD0ETDxxHQ1U61bS1qQAAWoCAvEjkDhvfJ+dwWRb3Ze/fiTA==" saltValue="3fVubpxrTxEs8A3xQh9BgQ==" spinCount="100000" sheet="1" objects="1" scenarios="1"/>
  <dataValidations count="29">
    <dataValidation allowBlank="1" showInputMessage="1" showErrorMessage="1" prompt="Rutorna är fästa i B4-rutan. Anvisningar för frigörande av rutor finns i anvisningarna." sqref="B4" xr:uid="{3A0EA9D5-5CB4-4E1D-A119-FA6E51787A35}"/>
    <dataValidation operator="notBetween" showInputMessage="1" showErrorMessage="1" prompt="Lägg till räkenskapsperiodens längd i månader." sqref="A11" xr:uid="{31EAC858-2CF0-4523-B6B5-5E4AFEFC9FB9}"/>
    <dataValidation allowBlank="1" showInputMessage="1" showErrorMessage="1" prompt="Täytä pinta-ala soluun E19." sqref="E144 G144 C144 I144" xr:uid="{79DB1F78-976E-4EC1-ACF0-89B0123F2144}"/>
    <dataValidation allowBlank="1" showInputMessage="1" showErrorMessage="1" promptTitle="Pakollinen syöttötieto" prompt="Syötä huoneistoala ja tilikauden pituus. " sqref="G13" xr:uid="{15C483CC-BC35-46FE-9460-590D89BFB3B3}"/>
    <dataValidation allowBlank="1" showInputMessage="1" showErrorMessage="1" prompt="I bokslutet för föregående räkenskapsperiod skall också siffrorna för den finansiella ställningen i balansräkningen framgå i kalkylen " sqref="B231" xr:uid="{DB3579C4-A2C0-4142-A546-39451FBDEF11}"/>
    <dataValidation allowBlank="1" showInputMessage="1" showErrorMessage="1" promptTitle="Tarkistuslaskelmat" prompt="Syötä tarkistuslaskelman luvut, koska tarkistuslaskelmat helpottavat laskelman laatimista ja myös virheiden löytymistä. " sqref="A235" xr:uid="{3D46E7E0-0531-49A7-BB9E-72C9BEF5ADD8}"/>
    <dataValidation allowBlank="1" showInputMessage="1" showErrorMessage="1" prompt="Siffrorna matas in från bokslutet uppgjort på bolagsnivå." sqref="B237" xr:uid="{5EA1373F-E3C7-47E9-9B27-F27A52839FAF}"/>
    <dataValidation allowBlank="1" showInputMessage="1" showErrorMessage="1" promptTitle="Kohteiden lisääminen" prompt="Jos kopioit sarakkeen uuden kohteen esittämistä varten, huomaa muuttaa €/m2/kk -kaavassa sarakkeet vastaamaan uuttaa kohdetta. " sqref="H2" xr:uid="{D2B6E836-4E65-4261-8EFA-8313DA96A334}"/>
    <dataValidation allowBlank="1" showInputMessage="1" showErrorMessage="1" promptTitle="Pinta-alakohtainen vastike" prompt="Syötä huoneistoala ja tilikauden pituus. " sqref="I13" xr:uid="{03546130-F87A-46B5-B5D2-801BDFACAC06}"/>
    <dataValidation allowBlank="1" showInputMessage="1" showErrorMessage="1" prompt="Fyll i enhetens räkenskapsperiod från startdatumet till slutdatumet i den här rutan. T.ex. 1.1-31.12.2021." sqref="A9" xr:uid="{821F7D52-E126-495A-BAAC-757D8507EDD4}"/>
    <dataValidation allowBlank="1" showInputMessage="1" showErrorMessage="1" prompt="ARA:s rekommendation: ARA rekommenderar att vederlag som tas ut för olika ändamål (bruksvederlag II, avsättningar) redovisas separat både i kalkylerna och i bokföringen." sqref="B19 D19 F19 H19" xr:uid="{9B8C198D-3F0E-4762-8A68-C40FFB5D4427}"/>
    <dataValidation allowBlank="1" showInputMessage="1" showErrorMessage="1" prompt="Kostnaderna matas in med plustecken." sqref="B27 D27 F27 H27 B69 D69 F69 H69" xr:uid="{5B760881-8511-4211-9F17-1F283DFD5301}"/>
    <dataValidation allowBlank="1" showInputMessage="1" showErrorMessage="1" prompt="Korrigeringarna presenteras som ett nettobelopp med plustecken. Om kostnaderna har aktiverats i balansräkningen, anges de aktiverade kostnaderna med ett plus under summan. " sqref="D40 B40 F40 H40 B82 D82 F82 H82 B112 D112 F112 H112" xr:uid="{BFD43361-0A8E-4742-A29F-6CE99B7AB618}"/>
    <dataValidation allowBlank="1" showInputMessage="1" showErrorMessage="1" prompt="Reparationskostnader + aktiverade kostnader = penningmedel som använts för reparationer. Försäljningarna visas med minustecken." sqref="D41 B41 F41 H41 B83 D83 F83 H83 B113 D113 F113 H113" xr:uid="{8865FFAB-F7FF-4235-A27A-C9DDA9AC7917}"/>
    <dataValidation allowBlank="1" showInputMessage="1" showErrorMessage="1" prompt="Kalkylen stämmer inte utan rester från föregående räkenskapsperiod. Underskott matas in med minustecken och överskott med plustecken." sqref="B59 D59 F59 H59 B103 D103 F103 H103" xr:uid="{D50575D5-8DFF-46D1-BF46-A72812ECB191}"/>
    <dataValidation allowBlank="1" showInputMessage="1" showErrorMessage="1" prompt="Om vederlagen för bruksvederlag II inkluderar vederlag som samlas in för avsättningar, kom då ihåg att dra av dem från bruksvederlag II och lägga till dem i avsättningar. " sqref="B63 D63 F63 H63" xr:uid="{11F561B4-3279-4734-B3F8-10A02FDA9048}"/>
    <dataValidation allowBlank="1" showInputMessage="1" showErrorMessage="1" prompt="Bolagets och utjämningsgruppens kostnader har fördelats på alla objekt, så i bolagets och utjämningsgruppens beräkning presenteras inte vederlagets utjämningssumma." sqref="B99 D99 B147 D147 B86 D86" xr:uid="{67EB8DE8-0D1B-437C-B147-0798D1339F28}"/>
    <dataValidation allowBlank="1" showInputMessage="1" showErrorMessage="1" prompt="Summa, vad objektet betalar för andra objekt eller på motsvarande sätt får gottgörelse för sina egna kostnader från andra objekt. Eftersom kostnaderna presenteras med plustecken visas krediteringen med minustecken." sqref="F99 H99 F147 H147 F86 H86" xr:uid="{F024068A-0DC7-41D6-95F9-5E0C7F9B6CE9}"/>
    <dataValidation allowBlank="1" showInputMessage="1" showErrorMessage="1" prompt="Som intäkter av avsättningar redovisas det belopp som i verkligheten har ackumulerats för avsättningar i vederlag och hyror. De vederlag som samlas in för avsättningar ska presenteras i bruksvederlagskalkylen." sqref="B107 D107 F107 H107" xr:uid="{0D0A5152-3D03-4371-8C15-3F2006CB2091}"/>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B125 B141 D141 F141 H141 B145 D145 F145 H145" xr:uid="{57297DBB-170E-4CBD-B84B-2B29FEDAE970}"/>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H125 D130 F130 H130 D125 F125 B130" xr:uid="{313E8FD8-3B5E-48BF-A2B2-84D23B196A62}"/>
    <dataValidation allowBlank="1" showInputMessage="1" showErrorMessage="1" prompt="Efterkalkylen för föregående räkenskapsperiod ”Återstoden av investeringarna och finansieringarna”. I fråga om investeringar anges i regel kostnader som täckts med extern finansiering." sqref="B169 D169 F169 H169" xr:uid="{D1068762-3593-4300-9835-7EF1FB50AC1A}"/>
    <dataValidation allowBlank="1" showInputMessage="1" showErrorMessage="1" prompt="Ange endast försäljning av bostadsrättslägenheter för nya objekt samt sådana lägenheter som säljs för första gången." sqref="B173 D173 F173 H173" xr:uid="{68C54F19-95AC-4CE6-BA65-BD81E65DF77F}"/>
    <dataValidation allowBlank="1" showInputMessage="1" showErrorMessage="1" prompt="Om ofördelade dividender ingår i kortfristiga skulder, redovisas de inte som dividender som ska delas ut en andra gång._x000a_" sqref="B175 D175 F175 H175" xr:uid="{16480651-C4F5-4BCB-934F-83C3A0966FF8}"/>
    <dataValidation allowBlank="1" showInputMessage="1" showErrorMessage="1" prompt="Hyresgarantier upptas bland kortfristiga skulder, om de har bokförts bland kortfristiga. Om det i bokföringen finns långfristiga skulder, presenteras garantierna i efterkalkylen under övriga händelser som påverkar finansieringen." sqref="B227 B232 B262 D262 F262 H262" xr:uid="{3F74D691-9903-4504-93C3-66EC10094CC3}"/>
    <dataValidation allowBlank="1" showInputMessage="1" showErrorMessage="1" prompt="Siffrorna matas in från resultaträkningen för respektive objekt._x000a_ " sqref="F237 H237" xr:uid="{ED88EEE1-3FF9-4171-958D-38615104DA72}"/>
    <dataValidation allowBlank="1" showInputMessage="1" showErrorMessage="1" prompt="Kontrollera vid behov formeln. Skyddet kan öppnas med lösenordet ”ara”." sqref="B260 D260 F260 H260 B273 D273 F273 H273" xr:uid="{2ADE26B3-384A-4410-86F9-DE67F227B52E}"/>
    <dataValidation allowBlank="1" showInputMessage="1" showErrorMessage="1" prompt="Mata in siffrorna. Kontrollera att siffrorna också ingår i efterkalkylen." sqref="B279:B280 D279:D280 F279:F280 H279:H280" xr:uid="{E388F560-13C0-41D8-AC4F-AC19BD6F3498}"/>
    <dataValidation allowBlank="1" showInputMessage="1" showErrorMessage="1" prompt="Mata in siffrorna. " sqref="B287 D287 F287 H287" xr:uid="{8487ED07-88CB-4272-9229-27F9B4F02D29}"/>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011F-51B2-4D5A-B90F-1568E14340E4}">
  <dimension ref="A1:B123"/>
  <sheetViews>
    <sheetView zoomScaleNormal="100" workbookViewId="0">
      <selection activeCell="A117" sqref="A117:XFD118"/>
    </sheetView>
  </sheetViews>
  <sheetFormatPr defaultRowHeight="13.8" x14ac:dyDescent="0.25"/>
  <cols>
    <col min="1" max="1" width="45.453125" style="35" customWidth="1"/>
    <col min="2" max="2" width="86.1796875" style="27" customWidth="1"/>
  </cols>
  <sheetData>
    <row r="1" spans="1:2" ht="19.8" x14ac:dyDescent="0.25">
      <c r="A1" s="35" t="s">
        <v>224</v>
      </c>
      <c r="B1" s="38" t="s">
        <v>225</v>
      </c>
    </row>
    <row r="2" spans="1:2" ht="27.6" x14ac:dyDescent="0.25">
      <c r="A2" s="35" t="s">
        <v>54</v>
      </c>
      <c r="B2" s="27" t="s">
        <v>310</v>
      </c>
    </row>
    <row r="3" spans="1:2" ht="82.8" x14ac:dyDescent="0.25">
      <c r="A3" s="33" t="s">
        <v>298</v>
      </c>
      <c r="B3" s="32" t="s">
        <v>299</v>
      </c>
    </row>
    <row r="4" spans="1:2" ht="27.6" x14ac:dyDescent="0.25">
      <c r="A4" s="34" t="s">
        <v>228</v>
      </c>
      <c r="B4" s="32" t="s">
        <v>229</v>
      </c>
    </row>
    <row r="5" spans="1:2" ht="41.4" x14ac:dyDescent="0.25">
      <c r="A5" s="35" t="s">
        <v>270</v>
      </c>
      <c r="B5" s="30" t="s">
        <v>271</v>
      </c>
    </row>
    <row r="6" spans="1:2" ht="55.2" x14ac:dyDescent="0.25">
      <c r="A6" s="33" t="s">
        <v>105</v>
      </c>
      <c r="B6" s="32" t="s">
        <v>382</v>
      </c>
    </row>
    <row r="7" spans="1:2" ht="96.6" x14ac:dyDescent="0.25">
      <c r="A7" s="37" t="s">
        <v>379</v>
      </c>
      <c r="B7" s="30" t="s">
        <v>380</v>
      </c>
    </row>
    <row r="8" spans="1:2" ht="69" x14ac:dyDescent="0.25">
      <c r="A8" s="35" t="s">
        <v>90</v>
      </c>
      <c r="B8" s="30" t="s">
        <v>381</v>
      </c>
    </row>
    <row r="9" spans="1:2" ht="69" x14ac:dyDescent="0.25">
      <c r="A9" s="37" t="s">
        <v>76</v>
      </c>
      <c r="B9" s="39" t="s">
        <v>383</v>
      </c>
    </row>
    <row r="10" spans="1:2" ht="82.8" x14ac:dyDescent="0.25">
      <c r="A10" s="276" t="s">
        <v>253</v>
      </c>
      <c r="B10" s="277" t="s">
        <v>254</v>
      </c>
    </row>
    <row r="11" spans="1:2" ht="151.80000000000001" x14ac:dyDescent="0.25">
      <c r="A11" s="35" t="s">
        <v>308</v>
      </c>
      <c r="B11" s="27" t="s">
        <v>309</v>
      </c>
    </row>
    <row r="12" spans="1:2" ht="41.4" x14ac:dyDescent="0.25">
      <c r="A12" s="292" t="s">
        <v>452</v>
      </c>
      <c r="B12" s="293" t="s">
        <v>453</v>
      </c>
    </row>
    <row r="13" spans="1:2" ht="138" x14ac:dyDescent="0.25">
      <c r="A13" s="244" t="s">
        <v>369</v>
      </c>
      <c r="B13" s="32" t="s">
        <v>370</v>
      </c>
    </row>
    <row r="14" spans="1:2" x14ac:dyDescent="0.25">
      <c r="A14" s="35" t="s">
        <v>24</v>
      </c>
      <c r="B14" s="30" t="s">
        <v>245</v>
      </c>
    </row>
    <row r="15" spans="1:2" ht="331.2" x14ac:dyDescent="0.25">
      <c r="A15" s="36" t="s">
        <v>234</v>
      </c>
      <c r="B15" s="32" t="s">
        <v>235</v>
      </c>
    </row>
    <row r="16" spans="1:2" ht="41.4" x14ac:dyDescent="0.25">
      <c r="A16" s="244" t="s">
        <v>238</v>
      </c>
      <c r="B16" s="32" t="s">
        <v>239</v>
      </c>
    </row>
    <row r="17" spans="1:2" x14ac:dyDescent="0.25">
      <c r="A17" s="295" t="s">
        <v>236</v>
      </c>
      <c r="B17" s="297" t="s">
        <v>237</v>
      </c>
    </row>
    <row r="18" spans="1:2" x14ac:dyDescent="0.25">
      <c r="A18" s="294" t="s">
        <v>276</v>
      </c>
      <c r="B18" s="296" t="s">
        <v>277</v>
      </c>
    </row>
    <row r="19" spans="1:2" ht="82.8" x14ac:dyDescent="0.25">
      <c r="A19" s="34" t="s">
        <v>230</v>
      </c>
      <c r="B19" s="242" t="s">
        <v>231</v>
      </c>
    </row>
    <row r="20" spans="1:2" ht="55.2" x14ac:dyDescent="0.25">
      <c r="A20" s="35" t="s">
        <v>101</v>
      </c>
      <c r="B20" s="27" t="s">
        <v>411</v>
      </c>
    </row>
    <row r="21" spans="1:2" ht="55.2" x14ac:dyDescent="0.25">
      <c r="A21" s="35" t="s">
        <v>243</v>
      </c>
      <c r="B21" s="30" t="s">
        <v>244</v>
      </c>
    </row>
    <row r="22" spans="1:2" ht="27.6" x14ac:dyDescent="0.25">
      <c r="A22" s="34" t="s">
        <v>384</v>
      </c>
      <c r="B22" s="32" t="s">
        <v>385</v>
      </c>
    </row>
    <row r="23" spans="1:2" ht="55.2" x14ac:dyDescent="0.25">
      <c r="A23" s="35" t="s">
        <v>302</v>
      </c>
      <c r="B23" s="27" t="s">
        <v>303</v>
      </c>
    </row>
    <row r="24" spans="1:2" ht="41.4" x14ac:dyDescent="0.25">
      <c r="A24" s="33" t="s">
        <v>304</v>
      </c>
      <c r="B24" s="30" t="s">
        <v>305</v>
      </c>
    </row>
    <row r="25" spans="1:2" ht="82.8" x14ac:dyDescent="0.25">
      <c r="A25" s="35" t="s">
        <v>248</v>
      </c>
      <c r="B25" s="30" t="s">
        <v>249</v>
      </c>
    </row>
    <row r="26" spans="1:2" ht="138" x14ac:dyDescent="0.25">
      <c r="A26" s="35" t="s">
        <v>45</v>
      </c>
      <c r="B26" s="30" t="s">
        <v>407</v>
      </c>
    </row>
    <row r="27" spans="1:2" ht="82.8" x14ac:dyDescent="0.25">
      <c r="A27" s="35" t="s">
        <v>56</v>
      </c>
      <c r="B27" s="27" t="s">
        <v>336</v>
      </c>
    </row>
    <row r="28" spans="1:2" ht="41.4" x14ac:dyDescent="0.25">
      <c r="A28" s="35" t="s">
        <v>294</v>
      </c>
      <c r="B28" s="30" t="s">
        <v>295</v>
      </c>
    </row>
    <row r="29" spans="1:2" ht="41.4" x14ac:dyDescent="0.25">
      <c r="A29" s="36" t="s">
        <v>296</v>
      </c>
      <c r="B29" s="32" t="s">
        <v>297</v>
      </c>
    </row>
    <row r="30" spans="1:2" ht="41.4" x14ac:dyDescent="0.25">
      <c r="A30" s="35" t="s">
        <v>359</v>
      </c>
      <c r="B30" s="30" t="s">
        <v>360</v>
      </c>
    </row>
    <row r="31" spans="1:2" ht="41.4" x14ac:dyDescent="0.25">
      <c r="A31" s="35" t="s">
        <v>412</v>
      </c>
      <c r="B31" s="30" t="s">
        <v>413</v>
      </c>
    </row>
    <row r="32" spans="1:2" ht="55.2" x14ac:dyDescent="0.25">
      <c r="A32" s="35" t="s">
        <v>55</v>
      </c>
      <c r="B32" s="27" t="s">
        <v>418</v>
      </c>
    </row>
    <row r="33" spans="1:2" x14ac:dyDescent="0.25">
      <c r="A33" s="33" t="s">
        <v>27</v>
      </c>
      <c r="B33" s="29" t="s">
        <v>327</v>
      </c>
    </row>
    <row r="34" spans="1:2" ht="55.2" x14ac:dyDescent="0.25">
      <c r="A34" s="35" t="s">
        <v>272</v>
      </c>
      <c r="B34" s="27" t="s">
        <v>273</v>
      </c>
    </row>
    <row r="35" spans="1:2" ht="41.4" x14ac:dyDescent="0.25">
      <c r="A35" s="33" t="s">
        <v>267</v>
      </c>
      <c r="B35" s="30" t="s">
        <v>268</v>
      </c>
    </row>
    <row r="36" spans="1:2" ht="138" x14ac:dyDescent="0.25">
      <c r="A36" s="34" t="s">
        <v>116</v>
      </c>
      <c r="B36" s="32" t="s">
        <v>410</v>
      </c>
    </row>
    <row r="37" spans="1:2" ht="41.4" x14ac:dyDescent="0.25">
      <c r="A37" s="275" t="s">
        <v>447</v>
      </c>
      <c r="B37" s="32" t="s">
        <v>448</v>
      </c>
    </row>
    <row r="38" spans="1:2" ht="41.4" x14ac:dyDescent="0.25">
      <c r="A38" s="282" t="s">
        <v>456</v>
      </c>
      <c r="B38" s="293" t="s">
        <v>457</v>
      </c>
    </row>
    <row r="39" spans="1:2" ht="27.6" x14ac:dyDescent="0.25">
      <c r="A39" s="33" t="s">
        <v>109</v>
      </c>
      <c r="B39" s="27" t="s">
        <v>252</v>
      </c>
    </row>
    <row r="40" spans="1:2" ht="69" x14ac:dyDescent="0.25">
      <c r="A40" s="33" t="s">
        <v>250</v>
      </c>
      <c r="B40" s="30" t="s">
        <v>251</v>
      </c>
    </row>
    <row r="41" spans="1:2" ht="179.4" x14ac:dyDescent="0.25">
      <c r="A41" s="35" t="s">
        <v>392</v>
      </c>
      <c r="B41" s="30" t="s">
        <v>393</v>
      </c>
    </row>
    <row r="42" spans="1:2" ht="41.4" x14ac:dyDescent="0.25">
      <c r="A42" s="35" t="s">
        <v>117</v>
      </c>
      <c r="B42" s="30" t="s">
        <v>242</v>
      </c>
    </row>
    <row r="43" spans="1:2" ht="110.4" x14ac:dyDescent="0.25">
      <c r="A43" s="34" t="s">
        <v>255</v>
      </c>
      <c r="B43" s="32" t="s">
        <v>256</v>
      </c>
    </row>
    <row r="44" spans="1:2" x14ac:dyDescent="0.25">
      <c r="A44" s="35" t="s">
        <v>388</v>
      </c>
      <c r="B44" s="29" t="s">
        <v>389</v>
      </c>
    </row>
    <row r="45" spans="1:2" ht="27.6" x14ac:dyDescent="0.25">
      <c r="A45" s="35" t="s">
        <v>390</v>
      </c>
      <c r="B45" s="29" t="s">
        <v>391</v>
      </c>
    </row>
    <row r="46" spans="1:2" ht="41.4" x14ac:dyDescent="0.25">
      <c r="A46" s="34" t="s">
        <v>246</v>
      </c>
      <c r="B46" s="32" t="s">
        <v>247</v>
      </c>
    </row>
    <row r="47" spans="1:2" x14ac:dyDescent="0.25">
      <c r="A47" s="35" t="s">
        <v>23</v>
      </c>
      <c r="B47" s="27" t="s">
        <v>397</v>
      </c>
    </row>
    <row r="48" spans="1:2" ht="69" x14ac:dyDescent="0.25">
      <c r="A48" s="35" t="s">
        <v>300</v>
      </c>
      <c r="B48" s="242" t="s">
        <v>301</v>
      </c>
    </row>
    <row r="49" spans="1:2" ht="55.2" x14ac:dyDescent="0.25">
      <c r="A49" s="35" t="s">
        <v>306</v>
      </c>
      <c r="B49" s="242" t="s">
        <v>307</v>
      </c>
    </row>
    <row r="50" spans="1:2" ht="27.6" x14ac:dyDescent="0.25">
      <c r="A50" s="33" t="s">
        <v>416</v>
      </c>
      <c r="B50" s="30" t="s">
        <v>417</v>
      </c>
    </row>
    <row r="51" spans="1:2" ht="41.4" x14ac:dyDescent="0.25">
      <c r="A51" s="34" t="s">
        <v>226</v>
      </c>
      <c r="B51" s="32" t="s">
        <v>227</v>
      </c>
    </row>
    <row r="52" spans="1:2" ht="41.4" x14ac:dyDescent="0.25">
      <c r="A52" s="35" t="s">
        <v>347</v>
      </c>
      <c r="B52" s="30" t="s">
        <v>348</v>
      </c>
    </row>
    <row r="53" spans="1:2" ht="96.6" x14ac:dyDescent="0.25">
      <c r="A53" s="35" t="s">
        <v>274</v>
      </c>
      <c r="B53" s="30" t="s">
        <v>275</v>
      </c>
    </row>
    <row r="54" spans="1:2" ht="193.2" x14ac:dyDescent="0.25">
      <c r="A54" s="37" t="s">
        <v>172</v>
      </c>
      <c r="B54" s="32" t="s">
        <v>449</v>
      </c>
    </row>
    <row r="55" spans="1:2" ht="69" x14ac:dyDescent="0.25">
      <c r="A55" s="33" t="s">
        <v>240</v>
      </c>
      <c r="B55" s="30" t="s">
        <v>241</v>
      </c>
    </row>
    <row r="56" spans="1:2" ht="55.2" x14ac:dyDescent="0.25">
      <c r="A56" s="33" t="s">
        <v>375</v>
      </c>
      <c r="B56" s="30" t="s">
        <v>376</v>
      </c>
    </row>
    <row r="57" spans="1:2" x14ac:dyDescent="0.25">
      <c r="A57" s="35" t="s">
        <v>343</v>
      </c>
      <c r="B57" s="30" t="s">
        <v>344</v>
      </c>
    </row>
    <row r="58" spans="1:2" ht="82.8" x14ac:dyDescent="0.25">
      <c r="A58" s="33" t="s">
        <v>363</v>
      </c>
      <c r="B58" s="30" t="s">
        <v>364</v>
      </c>
    </row>
    <row r="59" spans="1:2" ht="41.4" x14ac:dyDescent="0.25">
      <c r="A59" s="33" t="s">
        <v>365</v>
      </c>
      <c r="B59" s="30" t="s">
        <v>366</v>
      </c>
    </row>
    <row r="60" spans="1:2" ht="41.4" x14ac:dyDescent="0.25">
      <c r="A60" s="33" t="s">
        <v>288</v>
      </c>
      <c r="B60" s="27" t="s">
        <v>289</v>
      </c>
    </row>
    <row r="61" spans="1:2" ht="27.6" x14ac:dyDescent="0.25">
      <c r="A61" s="35" t="s">
        <v>292</v>
      </c>
      <c r="B61" s="30" t="s">
        <v>293</v>
      </c>
    </row>
    <row r="62" spans="1:2" ht="41.4" x14ac:dyDescent="0.25">
      <c r="A62" s="35" t="s">
        <v>115</v>
      </c>
      <c r="B62" s="27" t="s">
        <v>311</v>
      </c>
    </row>
    <row r="63" spans="1:2" x14ac:dyDescent="0.25">
      <c r="A63" s="33" t="s">
        <v>339</v>
      </c>
      <c r="B63" s="30" t="s">
        <v>340</v>
      </c>
    </row>
    <row r="64" spans="1:2" ht="41.4" x14ac:dyDescent="0.25">
      <c r="A64" s="35" t="s">
        <v>349</v>
      </c>
      <c r="B64" s="27" t="s">
        <v>350</v>
      </c>
    </row>
    <row r="65" spans="1:2" ht="55.2" x14ac:dyDescent="0.25">
      <c r="A65" s="34" t="s">
        <v>265</v>
      </c>
      <c r="B65" s="32" t="s">
        <v>266</v>
      </c>
    </row>
    <row r="66" spans="1:2" ht="55.2" x14ac:dyDescent="0.25">
      <c r="A66" s="35" t="s">
        <v>232</v>
      </c>
      <c r="B66" s="27" t="s">
        <v>233</v>
      </c>
    </row>
    <row r="67" spans="1:2" ht="88.2" x14ac:dyDescent="0.25">
      <c r="A67" s="33" t="s">
        <v>341</v>
      </c>
      <c r="B67" s="32" t="s">
        <v>342</v>
      </c>
    </row>
    <row r="68" spans="1:2" ht="110.4" x14ac:dyDescent="0.25">
      <c r="A68" s="33" t="s">
        <v>85</v>
      </c>
      <c r="B68" s="32" t="s">
        <v>406</v>
      </c>
    </row>
    <row r="69" spans="1:2" x14ac:dyDescent="0.25">
      <c r="A69" s="34" t="s">
        <v>278</v>
      </c>
      <c r="B69" s="32" t="s">
        <v>279</v>
      </c>
    </row>
    <row r="70" spans="1:2" ht="82.8" x14ac:dyDescent="0.25">
      <c r="A70" s="35" t="s">
        <v>280</v>
      </c>
      <c r="B70" s="39" t="s">
        <v>281</v>
      </c>
    </row>
    <row r="71" spans="1:2" ht="69" x14ac:dyDescent="0.25">
      <c r="A71" s="35" t="s">
        <v>119</v>
      </c>
      <c r="B71" s="27" t="s">
        <v>269</v>
      </c>
    </row>
    <row r="72" spans="1:2" x14ac:dyDescent="0.25">
      <c r="A72" s="35" t="s">
        <v>261</v>
      </c>
      <c r="B72" s="30" t="s">
        <v>262</v>
      </c>
    </row>
    <row r="73" spans="1:2" ht="165.6" x14ac:dyDescent="0.25">
      <c r="A73" s="34" t="s">
        <v>257</v>
      </c>
      <c r="B73" s="249" t="s">
        <v>258</v>
      </c>
    </row>
    <row r="74" spans="1:2" x14ac:dyDescent="0.25">
      <c r="A74" s="35" t="s">
        <v>284</v>
      </c>
      <c r="B74" s="39" t="s">
        <v>285</v>
      </c>
    </row>
    <row r="75" spans="1:2" ht="27.6" x14ac:dyDescent="0.25">
      <c r="A75" s="33" t="s">
        <v>48</v>
      </c>
      <c r="B75" s="27" t="s">
        <v>283</v>
      </c>
    </row>
    <row r="76" spans="1:2" ht="55.2" x14ac:dyDescent="0.25">
      <c r="A76" s="33" t="s">
        <v>53</v>
      </c>
      <c r="B76" s="27" t="s">
        <v>282</v>
      </c>
    </row>
    <row r="77" spans="1:2" ht="96.6" x14ac:dyDescent="0.25">
      <c r="A77" s="35" t="s">
        <v>408</v>
      </c>
      <c r="B77" s="27" t="s">
        <v>409</v>
      </c>
    </row>
    <row r="78" spans="1:2" ht="55.2" x14ac:dyDescent="0.25">
      <c r="A78" s="35" t="s">
        <v>334</v>
      </c>
      <c r="B78" s="30" t="s">
        <v>335</v>
      </c>
    </row>
    <row r="79" spans="1:2" ht="96.6" x14ac:dyDescent="0.25">
      <c r="A79" s="35" t="s">
        <v>331</v>
      </c>
      <c r="B79" s="29" t="s">
        <v>332</v>
      </c>
    </row>
    <row r="80" spans="1:2" x14ac:dyDescent="0.25">
      <c r="A80" s="34" t="s">
        <v>6</v>
      </c>
      <c r="B80" s="32" t="s">
        <v>333</v>
      </c>
    </row>
    <row r="81" spans="1:2" ht="82.8" x14ac:dyDescent="0.25">
      <c r="A81" s="35" t="s">
        <v>377</v>
      </c>
      <c r="B81" s="27" t="s">
        <v>378</v>
      </c>
    </row>
    <row r="82" spans="1:2" ht="41.4" x14ac:dyDescent="0.25">
      <c r="A82" s="34" t="s">
        <v>312</v>
      </c>
      <c r="B82" s="32" t="s">
        <v>313</v>
      </c>
    </row>
    <row r="83" spans="1:2" ht="27.6" x14ac:dyDescent="0.25">
      <c r="A83" s="35" t="s">
        <v>314</v>
      </c>
      <c r="B83" s="30" t="s">
        <v>315</v>
      </c>
    </row>
    <row r="84" spans="1:2" ht="110.4" x14ac:dyDescent="0.25">
      <c r="A84" s="35" t="s">
        <v>29</v>
      </c>
      <c r="B84" s="39" t="s">
        <v>263</v>
      </c>
    </row>
    <row r="85" spans="1:2" ht="82.8" x14ac:dyDescent="0.25">
      <c r="A85" s="33" t="s">
        <v>67</v>
      </c>
      <c r="B85" s="32" t="s">
        <v>264</v>
      </c>
    </row>
    <row r="86" spans="1:2" ht="27.6" x14ac:dyDescent="0.25">
      <c r="A86" s="35" t="s">
        <v>345</v>
      </c>
      <c r="B86" s="30" t="s">
        <v>346</v>
      </c>
    </row>
    <row r="87" spans="1:2" ht="41.4" x14ac:dyDescent="0.25">
      <c r="A87" s="33" t="s">
        <v>357</v>
      </c>
      <c r="B87" s="30" t="s">
        <v>358</v>
      </c>
    </row>
    <row r="88" spans="1:2" ht="41.4" x14ac:dyDescent="0.25">
      <c r="A88" s="35" t="s">
        <v>353</v>
      </c>
      <c r="B88" s="27" t="s">
        <v>354</v>
      </c>
    </row>
    <row r="89" spans="1:2" ht="27.6" x14ac:dyDescent="0.25">
      <c r="A89" s="36" t="s">
        <v>355</v>
      </c>
      <c r="B89" s="32" t="s">
        <v>356</v>
      </c>
    </row>
    <row r="90" spans="1:2" ht="27.6" x14ac:dyDescent="0.25">
      <c r="A90" s="35" t="s">
        <v>93</v>
      </c>
      <c r="B90" s="30" t="s">
        <v>330</v>
      </c>
    </row>
    <row r="91" spans="1:2" ht="55.2" x14ac:dyDescent="0.25">
      <c r="A91" s="35" t="s">
        <v>337</v>
      </c>
      <c r="B91" s="30" t="s">
        <v>338</v>
      </c>
    </row>
    <row r="92" spans="1:2" ht="41.4" x14ac:dyDescent="0.25">
      <c r="A92" s="35" t="s">
        <v>371</v>
      </c>
      <c r="B92" s="27" t="s">
        <v>372</v>
      </c>
    </row>
    <row r="93" spans="1:2" ht="96.6" x14ac:dyDescent="0.25">
      <c r="A93" s="35" t="s">
        <v>373</v>
      </c>
      <c r="B93" s="30" t="s">
        <v>374</v>
      </c>
    </row>
    <row r="94" spans="1:2" x14ac:dyDescent="0.25">
      <c r="A94" s="35" t="s">
        <v>84</v>
      </c>
      <c r="B94" s="30" t="s">
        <v>419</v>
      </c>
    </row>
    <row r="95" spans="1:2" ht="69" x14ac:dyDescent="0.25">
      <c r="A95" s="35" t="s">
        <v>318</v>
      </c>
      <c r="B95" s="27" t="s">
        <v>319</v>
      </c>
    </row>
    <row r="96" spans="1:2" ht="69" x14ac:dyDescent="0.25">
      <c r="A96" s="33" t="s">
        <v>290</v>
      </c>
      <c r="B96" s="27" t="s">
        <v>291</v>
      </c>
    </row>
    <row r="97" spans="1:2" ht="82.8" x14ac:dyDescent="0.25">
      <c r="A97" s="35" t="s">
        <v>398</v>
      </c>
      <c r="B97" s="30" t="s">
        <v>399</v>
      </c>
    </row>
    <row r="98" spans="1:2" ht="82.8" x14ac:dyDescent="0.25">
      <c r="A98" s="33" t="s">
        <v>286</v>
      </c>
      <c r="B98" s="30" t="s">
        <v>287</v>
      </c>
    </row>
    <row r="99" spans="1:2" ht="207" x14ac:dyDescent="0.25">
      <c r="A99" s="35" t="s">
        <v>386</v>
      </c>
      <c r="B99" s="30" t="s">
        <v>387</v>
      </c>
    </row>
    <row r="100" spans="1:2" ht="110.4" x14ac:dyDescent="0.25">
      <c r="A100" s="34" t="s">
        <v>361</v>
      </c>
      <c r="B100" s="32" t="s">
        <v>362</v>
      </c>
    </row>
    <row r="101" spans="1:2" ht="41.4" x14ac:dyDescent="0.25">
      <c r="A101" s="35" t="s">
        <v>394</v>
      </c>
      <c r="B101" s="27" t="s">
        <v>395</v>
      </c>
    </row>
    <row r="102" spans="1:2" ht="69" x14ac:dyDescent="0.25">
      <c r="A102" s="35" t="s">
        <v>25</v>
      </c>
      <c r="B102" s="30" t="s">
        <v>396</v>
      </c>
    </row>
    <row r="103" spans="1:2" ht="55.2" x14ac:dyDescent="0.25">
      <c r="A103" s="35" t="s">
        <v>400</v>
      </c>
      <c r="B103" s="27" t="s">
        <v>401</v>
      </c>
    </row>
    <row r="104" spans="1:2" ht="27.6" x14ac:dyDescent="0.25">
      <c r="A104" s="35" t="s">
        <v>400</v>
      </c>
      <c r="B104" s="39" t="s">
        <v>402</v>
      </c>
    </row>
    <row r="105" spans="1:2" ht="69" x14ac:dyDescent="0.25">
      <c r="A105" s="35" t="s">
        <v>367</v>
      </c>
      <c r="B105" s="30" t="s">
        <v>368</v>
      </c>
    </row>
    <row r="106" spans="1:2" ht="82.8" x14ac:dyDescent="0.25">
      <c r="A106" s="300" t="s">
        <v>454</v>
      </c>
      <c r="B106" s="301" t="s">
        <v>455</v>
      </c>
    </row>
    <row r="107" spans="1:2" ht="27.6" x14ac:dyDescent="0.25">
      <c r="A107" s="246" t="s">
        <v>316</v>
      </c>
      <c r="B107" s="32" t="s">
        <v>317</v>
      </c>
    </row>
    <row r="108" spans="1:2" ht="124.2" x14ac:dyDescent="0.25">
      <c r="A108" s="244" t="s">
        <v>403</v>
      </c>
      <c r="B108" s="32" t="s">
        <v>404</v>
      </c>
    </row>
    <row r="109" spans="1:2" ht="41.4" x14ac:dyDescent="0.25">
      <c r="A109" s="33" t="s">
        <v>80</v>
      </c>
      <c r="B109" s="32" t="s">
        <v>405</v>
      </c>
    </row>
    <row r="110" spans="1:2" ht="27.6" x14ac:dyDescent="0.25">
      <c r="A110" s="33" t="s">
        <v>414</v>
      </c>
      <c r="B110" s="30" t="s">
        <v>415</v>
      </c>
    </row>
    <row r="111" spans="1:2" x14ac:dyDescent="0.25">
      <c r="A111" s="33" t="s">
        <v>351</v>
      </c>
      <c r="B111" s="30" t="s">
        <v>352</v>
      </c>
    </row>
    <row r="112" spans="1:2" ht="27.6" x14ac:dyDescent="0.25">
      <c r="A112" s="34" t="s">
        <v>259</v>
      </c>
      <c r="B112" s="32" t="s">
        <v>260</v>
      </c>
    </row>
    <row r="113" spans="1:2" ht="82.8" x14ac:dyDescent="0.25">
      <c r="A113" s="33" t="s">
        <v>322</v>
      </c>
      <c r="B113" s="30" t="s">
        <v>323</v>
      </c>
    </row>
    <row r="114" spans="1:2" ht="27.6" x14ac:dyDescent="0.25">
      <c r="A114" s="33" t="s">
        <v>324</v>
      </c>
      <c r="B114" s="30" t="s">
        <v>325</v>
      </c>
    </row>
    <row r="115" spans="1:2" ht="41.4" x14ac:dyDescent="0.25">
      <c r="A115" s="33" t="s">
        <v>320</v>
      </c>
      <c r="B115" s="30" t="s">
        <v>321</v>
      </c>
    </row>
    <row r="116" spans="1:2" ht="41.4" x14ac:dyDescent="0.25">
      <c r="A116" s="35" t="s">
        <v>26</v>
      </c>
      <c r="B116" s="27" t="s">
        <v>328</v>
      </c>
    </row>
    <row r="117" spans="1:2" ht="41.4" x14ac:dyDescent="0.25">
      <c r="A117" s="33" t="s">
        <v>152</v>
      </c>
      <c r="B117" s="30" t="s">
        <v>329</v>
      </c>
    </row>
    <row r="118" spans="1:2" ht="55.2" x14ac:dyDescent="0.25">
      <c r="A118" s="35" t="s">
        <v>44</v>
      </c>
      <c r="B118" s="30" t="s">
        <v>326</v>
      </c>
    </row>
    <row r="121" spans="1:2" x14ac:dyDescent="0.25">
      <c r="B121" s="30"/>
    </row>
    <row r="123" spans="1:2" x14ac:dyDescent="0.25">
      <c r="A123" s="33"/>
      <c r="B123" s="30"/>
    </row>
  </sheetData>
  <sortState xmlns:xlrd2="http://schemas.microsoft.com/office/spreadsheetml/2017/richdata2" ref="A3:B110">
    <sortCondition ref="A2:A110"/>
  </sortState>
  <pageMargins left="0.7" right="0.7" top="0.75" bottom="0.75" header="0.3" footer="0.3"/>
  <pageSetup paperSize="9" scale="55"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761A-0825-494F-BC92-34FDCDC0C98B}">
  <dimension ref="A1:B140"/>
  <sheetViews>
    <sheetView zoomScaleNormal="100" workbookViewId="0">
      <selection activeCell="A122" sqref="A122:XFD123"/>
    </sheetView>
  </sheetViews>
  <sheetFormatPr defaultColWidth="9.1796875" defaultRowHeight="13.8" x14ac:dyDescent="0.25"/>
  <cols>
    <col min="1" max="1" width="51.81640625" style="35" customWidth="1"/>
    <col min="2" max="2" width="86.1796875" style="27" customWidth="1"/>
    <col min="3" max="16384" width="9.1796875" style="241"/>
  </cols>
  <sheetData>
    <row r="1" spans="1:2" ht="19.8" x14ac:dyDescent="0.25">
      <c r="A1" s="248" t="s">
        <v>224</v>
      </c>
      <c r="B1" s="38" t="s">
        <v>420</v>
      </c>
    </row>
    <row r="2" spans="1:2" ht="27.6" x14ac:dyDescent="0.25">
      <c r="A2" s="35" t="s">
        <v>54</v>
      </c>
      <c r="B2" s="27" t="s">
        <v>310</v>
      </c>
    </row>
    <row r="3" spans="1:2" ht="82.8" x14ac:dyDescent="0.25">
      <c r="A3" s="33" t="s">
        <v>298</v>
      </c>
      <c r="B3" s="32" t="s">
        <v>299</v>
      </c>
    </row>
    <row r="4" spans="1:2" ht="27.6" x14ac:dyDescent="0.25">
      <c r="A4" s="34" t="s">
        <v>228</v>
      </c>
      <c r="B4" s="32" t="s">
        <v>229</v>
      </c>
    </row>
    <row r="5" spans="1:2" ht="41.4" x14ac:dyDescent="0.25">
      <c r="A5" s="35" t="s">
        <v>270</v>
      </c>
      <c r="B5" s="30" t="s">
        <v>271</v>
      </c>
    </row>
    <row r="6" spans="1:2" ht="55.2" x14ac:dyDescent="0.25">
      <c r="A6" s="33" t="s">
        <v>105</v>
      </c>
      <c r="B6" s="32" t="s">
        <v>382</v>
      </c>
    </row>
    <row r="7" spans="1:2" ht="96.6" x14ac:dyDescent="0.25">
      <c r="A7" s="37" t="s">
        <v>379</v>
      </c>
      <c r="B7" s="30" t="s">
        <v>441</v>
      </c>
    </row>
    <row r="8" spans="1:2" ht="69" x14ac:dyDescent="0.25">
      <c r="A8" s="35" t="s">
        <v>90</v>
      </c>
      <c r="B8" s="30" t="s">
        <v>381</v>
      </c>
    </row>
    <row r="9" spans="1:2" ht="69" x14ac:dyDescent="0.25">
      <c r="A9" s="37" t="s">
        <v>76</v>
      </c>
      <c r="B9" s="39" t="s">
        <v>383</v>
      </c>
    </row>
    <row r="10" spans="1:2" ht="82.8" x14ac:dyDescent="0.25">
      <c r="A10" s="276" t="s">
        <v>253</v>
      </c>
      <c r="B10" s="277" t="s">
        <v>254</v>
      </c>
    </row>
    <row r="11" spans="1:2" ht="151.80000000000001" x14ac:dyDescent="0.25">
      <c r="A11" s="35" t="s">
        <v>308</v>
      </c>
      <c r="B11" s="27" t="s">
        <v>309</v>
      </c>
    </row>
    <row r="12" spans="1:2" ht="41.4" x14ac:dyDescent="0.25">
      <c r="A12" s="292" t="s">
        <v>452</v>
      </c>
      <c r="B12" s="293" t="s">
        <v>453</v>
      </c>
    </row>
    <row r="13" spans="1:2" ht="138" x14ac:dyDescent="0.25">
      <c r="A13" s="244" t="s">
        <v>369</v>
      </c>
      <c r="B13" s="32" t="s">
        <v>370</v>
      </c>
    </row>
    <row r="14" spans="1:2" x14ac:dyDescent="0.25">
      <c r="A14" s="35" t="s">
        <v>24</v>
      </c>
      <c r="B14" s="30" t="s">
        <v>245</v>
      </c>
    </row>
    <row r="15" spans="1:2" ht="193.2" x14ac:dyDescent="0.25">
      <c r="A15" s="243" t="s">
        <v>422</v>
      </c>
      <c r="B15" s="242" t="s">
        <v>423</v>
      </c>
    </row>
    <row r="16" spans="1:2" ht="96.6" x14ac:dyDescent="0.25">
      <c r="A16" s="244" t="s">
        <v>238</v>
      </c>
      <c r="B16" s="242" t="s">
        <v>424</v>
      </c>
    </row>
    <row r="17" spans="1:2" x14ac:dyDescent="0.25">
      <c r="A17" s="33" t="s">
        <v>236</v>
      </c>
      <c r="B17" s="27" t="s">
        <v>237</v>
      </c>
    </row>
    <row r="18" spans="1:2" x14ac:dyDescent="0.25">
      <c r="A18" s="278" t="s">
        <v>276</v>
      </c>
      <c r="B18" s="279" t="s">
        <v>277</v>
      </c>
    </row>
    <row r="19" spans="1:2" ht="55.2" x14ac:dyDescent="0.25">
      <c r="A19" s="298" t="s">
        <v>162</v>
      </c>
      <c r="B19" s="299" t="s">
        <v>437</v>
      </c>
    </row>
    <row r="20" spans="1:2" ht="82.8" x14ac:dyDescent="0.25">
      <c r="A20" s="34" t="s">
        <v>230</v>
      </c>
      <c r="B20" s="242" t="s">
        <v>231</v>
      </c>
    </row>
    <row r="21" spans="1:2" ht="55.2" x14ac:dyDescent="0.25">
      <c r="A21" s="35" t="s">
        <v>101</v>
      </c>
      <c r="B21" s="27" t="s">
        <v>411</v>
      </c>
    </row>
    <row r="22" spans="1:2" ht="41.4" x14ac:dyDescent="0.25">
      <c r="A22" s="33" t="s">
        <v>427</v>
      </c>
      <c r="B22" s="242" t="s">
        <v>428</v>
      </c>
    </row>
    <row r="23" spans="1:2" ht="55.2" x14ac:dyDescent="0.25">
      <c r="A23" s="35" t="s">
        <v>243</v>
      </c>
      <c r="B23" s="30" t="s">
        <v>244</v>
      </c>
    </row>
    <row r="24" spans="1:2" ht="27.6" x14ac:dyDescent="0.25">
      <c r="A24" s="34" t="s">
        <v>384</v>
      </c>
      <c r="B24" s="32" t="s">
        <v>385</v>
      </c>
    </row>
    <row r="25" spans="1:2" ht="55.2" x14ac:dyDescent="0.25">
      <c r="A25" s="35" t="s">
        <v>302</v>
      </c>
      <c r="B25" s="27" t="s">
        <v>303</v>
      </c>
    </row>
    <row r="26" spans="1:2" ht="41.4" x14ac:dyDescent="0.25">
      <c r="A26" s="33" t="s">
        <v>304</v>
      </c>
      <c r="B26" s="30" t="s">
        <v>305</v>
      </c>
    </row>
    <row r="27" spans="1:2" ht="82.8" x14ac:dyDescent="0.25">
      <c r="A27" s="35" t="s">
        <v>248</v>
      </c>
      <c r="B27" s="30" t="s">
        <v>249</v>
      </c>
    </row>
    <row r="28" spans="1:2" ht="69" x14ac:dyDescent="0.25">
      <c r="A28" s="28" t="s">
        <v>425</v>
      </c>
      <c r="B28" s="245" t="s">
        <v>426</v>
      </c>
    </row>
    <row r="29" spans="1:2" ht="138" x14ac:dyDescent="0.25">
      <c r="A29" s="35" t="s">
        <v>45</v>
      </c>
      <c r="B29" s="30" t="s">
        <v>407</v>
      </c>
    </row>
    <row r="30" spans="1:2" ht="82.8" x14ac:dyDescent="0.25">
      <c r="A30" s="35" t="s">
        <v>56</v>
      </c>
      <c r="B30" s="27" t="s">
        <v>434</v>
      </c>
    </row>
    <row r="31" spans="1:2" ht="41.4" x14ac:dyDescent="0.25">
      <c r="A31" s="35" t="s">
        <v>294</v>
      </c>
      <c r="B31" s="30" t="s">
        <v>295</v>
      </c>
    </row>
    <row r="32" spans="1:2" ht="41.4" x14ac:dyDescent="0.25">
      <c r="A32" s="36" t="s">
        <v>296</v>
      </c>
      <c r="B32" s="32" t="s">
        <v>297</v>
      </c>
    </row>
    <row r="33" spans="1:2" ht="41.4" x14ac:dyDescent="0.25">
      <c r="A33" s="35" t="s">
        <v>359</v>
      </c>
      <c r="B33" s="30" t="s">
        <v>360</v>
      </c>
    </row>
    <row r="34" spans="1:2" ht="41.4" x14ac:dyDescent="0.25">
      <c r="A34" s="35" t="s">
        <v>412</v>
      </c>
      <c r="B34" s="30" t="s">
        <v>413</v>
      </c>
    </row>
    <row r="35" spans="1:2" ht="55.2" x14ac:dyDescent="0.25">
      <c r="A35" s="35" t="s">
        <v>55</v>
      </c>
      <c r="B35" s="27" t="s">
        <v>418</v>
      </c>
    </row>
    <row r="36" spans="1:2" x14ac:dyDescent="0.25">
      <c r="A36" s="33" t="s">
        <v>27</v>
      </c>
      <c r="B36" s="29" t="s">
        <v>327</v>
      </c>
    </row>
    <row r="37" spans="1:2" ht="55.2" x14ac:dyDescent="0.25">
      <c r="A37" s="35" t="s">
        <v>272</v>
      </c>
      <c r="B37" s="27" t="s">
        <v>273</v>
      </c>
    </row>
    <row r="38" spans="1:2" ht="41.4" x14ac:dyDescent="0.25">
      <c r="A38" s="33" t="s">
        <v>267</v>
      </c>
      <c r="B38" s="30" t="s">
        <v>268</v>
      </c>
    </row>
    <row r="39" spans="1:2" ht="138" x14ac:dyDescent="0.25">
      <c r="A39" s="34" t="s">
        <v>116</v>
      </c>
      <c r="B39" s="32" t="s">
        <v>410</v>
      </c>
    </row>
    <row r="40" spans="1:2" ht="41.4" x14ac:dyDescent="0.25">
      <c r="A40" s="275" t="s">
        <v>447</v>
      </c>
      <c r="B40" s="32" t="s">
        <v>448</v>
      </c>
    </row>
    <row r="41" spans="1:2" ht="27.6" x14ac:dyDescent="0.25">
      <c r="A41" s="33" t="s">
        <v>440</v>
      </c>
      <c r="B41" s="30" t="s">
        <v>325</v>
      </c>
    </row>
    <row r="42" spans="1:2" ht="41.4" x14ac:dyDescent="0.25">
      <c r="A42" s="282" t="s">
        <v>456</v>
      </c>
      <c r="B42" s="293" t="s">
        <v>457</v>
      </c>
    </row>
    <row r="43" spans="1:2" x14ac:dyDescent="0.25">
      <c r="A43" s="33" t="s">
        <v>109</v>
      </c>
      <c r="B43" s="27" t="s">
        <v>252</v>
      </c>
    </row>
    <row r="44" spans="1:2" ht="69" x14ac:dyDescent="0.25">
      <c r="A44" s="33" t="s">
        <v>250</v>
      </c>
      <c r="B44" s="30" t="s">
        <v>251</v>
      </c>
    </row>
    <row r="45" spans="1:2" ht="179.4" x14ac:dyDescent="0.25">
      <c r="A45" s="35" t="s">
        <v>392</v>
      </c>
      <c r="B45" s="30" t="s">
        <v>393</v>
      </c>
    </row>
    <row r="46" spans="1:2" ht="41.4" x14ac:dyDescent="0.25">
      <c r="A46" s="35" t="s">
        <v>117</v>
      </c>
      <c r="B46" s="30" t="s">
        <v>242</v>
      </c>
    </row>
    <row r="47" spans="1:2" ht="110.4" x14ac:dyDescent="0.25">
      <c r="A47" s="34" t="s">
        <v>255</v>
      </c>
      <c r="B47" s="32" t="s">
        <v>256</v>
      </c>
    </row>
    <row r="48" spans="1:2" ht="110.4" x14ac:dyDescent="0.25">
      <c r="A48" s="28" t="s">
        <v>432</v>
      </c>
      <c r="B48" s="30" t="s">
        <v>433</v>
      </c>
    </row>
    <row r="49" spans="1:2" x14ac:dyDescent="0.25">
      <c r="A49" s="35" t="s">
        <v>388</v>
      </c>
      <c r="B49" s="29" t="s">
        <v>389</v>
      </c>
    </row>
    <row r="50" spans="1:2" ht="27.6" x14ac:dyDescent="0.25">
      <c r="A50" s="35" t="s">
        <v>390</v>
      </c>
      <c r="B50" s="29" t="s">
        <v>391</v>
      </c>
    </row>
    <row r="51" spans="1:2" x14ac:dyDescent="0.25">
      <c r="A51" s="35" t="s">
        <v>23</v>
      </c>
      <c r="B51" s="27" t="s">
        <v>397</v>
      </c>
    </row>
    <row r="52" spans="1:2" ht="69" x14ac:dyDescent="0.25">
      <c r="A52" s="35" t="s">
        <v>300</v>
      </c>
      <c r="B52" s="242" t="s">
        <v>301</v>
      </c>
    </row>
    <row r="53" spans="1:2" ht="55.2" x14ac:dyDescent="0.25">
      <c r="A53" s="35" t="s">
        <v>306</v>
      </c>
      <c r="B53" s="242" t="s">
        <v>307</v>
      </c>
    </row>
    <row r="54" spans="1:2" ht="27.6" x14ac:dyDescent="0.25">
      <c r="A54" s="33" t="s">
        <v>416</v>
      </c>
      <c r="B54" s="30" t="s">
        <v>417</v>
      </c>
    </row>
    <row r="55" spans="1:2" ht="41.4" x14ac:dyDescent="0.25">
      <c r="A55" s="34" t="s">
        <v>226</v>
      </c>
      <c r="B55" s="32" t="s">
        <v>227</v>
      </c>
    </row>
    <row r="56" spans="1:2" customFormat="1" ht="41.4" x14ac:dyDescent="0.25">
      <c r="A56" s="35" t="s">
        <v>347</v>
      </c>
      <c r="B56" s="30" t="s">
        <v>348</v>
      </c>
    </row>
    <row r="57" spans="1:2" customFormat="1" ht="96.6" x14ac:dyDescent="0.25">
      <c r="A57" s="35" t="s">
        <v>274</v>
      </c>
      <c r="B57" s="30" t="s">
        <v>275</v>
      </c>
    </row>
    <row r="58" spans="1:2" ht="193.2" x14ac:dyDescent="0.25">
      <c r="A58" s="37" t="s">
        <v>172</v>
      </c>
      <c r="B58" s="32" t="s">
        <v>449</v>
      </c>
    </row>
    <row r="59" spans="1:2" ht="69" x14ac:dyDescent="0.25">
      <c r="A59" s="33" t="s">
        <v>240</v>
      </c>
      <c r="B59" s="30" t="s">
        <v>241</v>
      </c>
    </row>
    <row r="60" spans="1:2" ht="55.2" x14ac:dyDescent="0.25">
      <c r="A60" s="33" t="s">
        <v>375</v>
      </c>
      <c r="B60" s="30" t="s">
        <v>376</v>
      </c>
    </row>
    <row r="61" spans="1:2" x14ac:dyDescent="0.25">
      <c r="A61" s="35" t="s">
        <v>343</v>
      </c>
      <c r="B61" s="30" t="s">
        <v>344</v>
      </c>
    </row>
    <row r="62" spans="1:2" ht="82.8" x14ac:dyDescent="0.25">
      <c r="A62" s="33" t="s">
        <v>363</v>
      </c>
      <c r="B62" s="30" t="s">
        <v>364</v>
      </c>
    </row>
    <row r="63" spans="1:2" ht="27.6" x14ac:dyDescent="0.25">
      <c r="A63" s="33" t="s">
        <v>365</v>
      </c>
      <c r="B63" s="30" t="s">
        <v>366</v>
      </c>
    </row>
    <row r="64" spans="1:2" ht="41.4" x14ac:dyDescent="0.25">
      <c r="A64" s="33" t="s">
        <v>288</v>
      </c>
      <c r="B64" s="27" t="s">
        <v>289</v>
      </c>
    </row>
    <row r="65" spans="1:2" ht="27.6" x14ac:dyDescent="0.25">
      <c r="A65" s="35" t="s">
        <v>292</v>
      </c>
      <c r="B65" s="30" t="s">
        <v>293</v>
      </c>
    </row>
    <row r="66" spans="1:2" ht="41.4" x14ac:dyDescent="0.25">
      <c r="A66" s="35" t="s">
        <v>115</v>
      </c>
      <c r="B66" s="27" t="s">
        <v>311</v>
      </c>
    </row>
    <row r="67" spans="1:2" x14ac:dyDescent="0.25">
      <c r="A67" s="33" t="s">
        <v>339</v>
      </c>
      <c r="B67" s="30" t="s">
        <v>340</v>
      </c>
    </row>
    <row r="68" spans="1:2" ht="41.4" x14ac:dyDescent="0.25">
      <c r="A68" s="35" t="s">
        <v>349</v>
      </c>
      <c r="B68" s="27" t="s">
        <v>350</v>
      </c>
    </row>
    <row r="69" spans="1:2" ht="55.2" x14ac:dyDescent="0.25">
      <c r="A69" s="34" t="s">
        <v>429</v>
      </c>
      <c r="B69" s="32" t="s">
        <v>266</v>
      </c>
    </row>
    <row r="70" spans="1:2" ht="55.2" x14ac:dyDescent="0.25">
      <c r="A70" s="35" t="s">
        <v>232</v>
      </c>
      <c r="B70" s="27" t="s">
        <v>421</v>
      </c>
    </row>
    <row r="71" spans="1:2" ht="88.2" x14ac:dyDescent="0.25">
      <c r="A71" s="33" t="s">
        <v>341</v>
      </c>
      <c r="B71" s="32" t="s">
        <v>342</v>
      </c>
    </row>
    <row r="72" spans="1:2" ht="110.4" x14ac:dyDescent="0.25">
      <c r="A72" s="33" t="s">
        <v>85</v>
      </c>
      <c r="B72" s="32" t="s">
        <v>406</v>
      </c>
    </row>
    <row r="73" spans="1:2" x14ac:dyDescent="0.25">
      <c r="A73" s="34" t="s">
        <v>278</v>
      </c>
      <c r="B73" s="32" t="s">
        <v>279</v>
      </c>
    </row>
    <row r="74" spans="1:2" ht="54.6" customHeight="1" x14ac:dyDescent="0.25">
      <c r="A74" s="35" t="s">
        <v>280</v>
      </c>
      <c r="B74" s="39" t="s">
        <v>281</v>
      </c>
    </row>
    <row r="75" spans="1:2" ht="69" x14ac:dyDescent="0.25">
      <c r="A75" s="35" t="s">
        <v>119</v>
      </c>
      <c r="B75" s="27" t="s">
        <v>269</v>
      </c>
    </row>
    <row r="76" spans="1:2" x14ac:dyDescent="0.25">
      <c r="A76" s="35" t="s">
        <v>261</v>
      </c>
      <c r="B76" s="30" t="s">
        <v>262</v>
      </c>
    </row>
    <row r="77" spans="1:2" ht="165.6" x14ac:dyDescent="0.25">
      <c r="A77" s="34" t="s">
        <v>257</v>
      </c>
      <c r="B77" s="250" t="s">
        <v>258</v>
      </c>
    </row>
    <row r="78" spans="1:2" x14ac:dyDescent="0.25">
      <c r="A78" s="35" t="s">
        <v>284</v>
      </c>
      <c r="B78" s="39" t="s">
        <v>285</v>
      </c>
    </row>
    <row r="79" spans="1:2" ht="27.6" x14ac:dyDescent="0.25">
      <c r="A79" s="33" t="s">
        <v>48</v>
      </c>
      <c r="B79" s="27" t="s">
        <v>283</v>
      </c>
    </row>
    <row r="80" spans="1:2" ht="55.2" x14ac:dyDescent="0.25">
      <c r="A80" s="33" t="s">
        <v>53</v>
      </c>
      <c r="B80" s="27" t="s">
        <v>282</v>
      </c>
    </row>
    <row r="81" spans="1:2" ht="82.8" x14ac:dyDescent="0.25">
      <c r="A81" s="31" t="s">
        <v>435</v>
      </c>
      <c r="B81" s="30" t="s">
        <v>436</v>
      </c>
    </row>
    <row r="82" spans="1:2" ht="96.6" x14ac:dyDescent="0.25">
      <c r="A82" s="35" t="s">
        <v>408</v>
      </c>
      <c r="B82" s="27" t="s">
        <v>409</v>
      </c>
    </row>
    <row r="83" spans="1:2" ht="82.8" x14ac:dyDescent="0.25">
      <c r="A83" s="247" t="s">
        <v>445</v>
      </c>
      <c r="B83" s="32" t="s">
        <v>446</v>
      </c>
    </row>
    <row r="84" spans="1:2" ht="69" x14ac:dyDescent="0.25">
      <c r="A84" s="247" t="s">
        <v>443</v>
      </c>
      <c r="B84" s="32" t="s">
        <v>444</v>
      </c>
    </row>
    <row r="85" spans="1:2" ht="55.2" x14ac:dyDescent="0.25">
      <c r="A85" s="35" t="s">
        <v>334</v>
      </c>
      <c r="B85" s="30" t="s">
        <v>335</v>
      </c>
    </row>
    <row r="86" spans="1:2" ht="96.6" x14ac:dyDescent="0.25">
      <c r="A86" s="35" t="s">
        <v>331</v>
      </c>
      <c r="B86" s="29" t="s">
        <v>332</v>
      </c>
    </row>
    <row r="87" spans="1:2" x14ac:dyDescent="0.25">
      <c r="A87" s="34" t="s">
        <v>6</v>
      </c>
      <c r="B87" s="32" t="s">
        <v>333</v>
      </c>
    </row>
    <row r="88" spans="1:2" ht="82.8" x14ac:dyDescent="0.25">
      <c r="A88" s="35" t="s">
        <v>377</v>
      </c>
      <c r="B88" s="27" t="s">
        <v>378</v>
      </c>
    </row>
    <row r="89" spans="1:2" ht="41.4" x14ac:dyDescent="0.25">
      <c r="A89" s="34" t="s">
        <v>312</v>
      </c>
      <c r="B89" s="32" t="s">
        <v>313</v>
      </c>
    </row>
    <row r="90" spans="1:2" ht="27.6" x14ac:dyDescent="0.25">
      <c r="A90" s="35" t="s">
        <v>314</v>
      </c>
      <c r="B90" s="27" t="s">
        <v>315</v>
      </c>
    </row>
    <row r="91" spans="1:2" ht="110.4" x14ac:dyDescent="0.25">
      <c r="A91" s="35" t="s">
        <v>29</v>
      </c>
      <c r="B91" s="39" t="s">
        <v>263</v>
      </c>
    </row>
    <row r="92" spans="1:2" ht="82.8" x14ac:dyDescent="0.25">
      <c r="A92" s="33" t="s">
        <v>67</v>
      </c>
      <c r="B92" s="32" t="s">
        <v>264</v>
      </c>
    </row>
    <row r="93" spans="1:2" ht="27.6" x14ac:dyDescent="0.25">
      <c r="A93" s="35" t="s">
        <v>345</v>
      </c>
      <c r="B93" s="30" t="s">
        <v>346</v>
      </c>
    </row>
    <row r="94" spans="1:2" ht="41.4" x14ac:dyDescent="0.25">
      <c r="A94" s="33" t="s">
        <v>357</v>
      </c>
      <c r="B94" s="30" t="s">
        <v>358</v>
      </c>
    </row>
    <row r="95" spans="1:2" ht="27.6" x14ac:dyDescent="0.25">
      <c r="A95" s="35" t="s">
        <v>353</v>
      </c>
      <c r="B95" s="27" t="s">
        <v>354</v>
      </c>
    </row>
    <row r="96" spans="1:2" ht="27.6" x14ac:dyDescent="0.25">
      <c r="A96" s="36" t="s">
        <v>355</v>
      </c>
      <c r="B96" s="32" t="s">
        <v>356</v>
      </c>
    </row>
    <row r="97" spans="1:2" ht="27.6" x14ac:dyDescent="0.25">
      <c r="A97" s="35" t="s">
        <v>93</v>
      </c>
      <c r="B97" s="30" t="s">
        <v>330</v>
      </c>
    </row>
    <row r="98" spans="1:2" ht="55.2" x14ac:dyDescent="0.25">
      <c r="A98" s="35" t="s">
        <v>337</v>
      </c>
      <c r="B98" s="30" t="s">
        <v>338</v>
      </c>
    </row>
    <row r="99" spans="1:2" ht="41.4" x14ac:dyDescent="0.25">
      <c r="A99" s="35" t="s">
        <v>371</v>
      </c>
      <c r="B99" s="27" t="s">
        <v>372</v>
      </c>
    </row>
    <row r="100" spans="1:2" ht="96.6" x14ac:dyDescent="0.25">
      <c r="A100" s="35" t="s">
        <v>373</v>
      </c>
      <c r="B100" s="30" t="s">
        <v>374</v>
      </c>
    </row>
    <row r="101" spans="1:2" x14ac:dyDescent="0.25">
      <c r="A101" s="35" t="s">
        <v>84</v>
      </c>
      <c r="B101" s="30" t="s">
        <v>419</v>
      </c>
    </row>
    <row r="102" spans="1:2" ht="69" x14ac:dyDescent="0.25">
      <c r="A102" s="34" t="s">
        <v>430</v>
      </c>
      <c r="B102" s="242" t="s">
        <v>431</v>
      </c>
    </row>
    <row r="103" spans="1:2" ht="69" x14ac:dyDescent="0.25">
      <c r="A103" s="35" t="s">
        <v>318</v>
      </c>
      <c r="B103" s="27" t="s">
        <v>319</v>
      </c>
    </row>
    <row r="104" spans="1:2" ht="69" x14ac:dyDescent="0.25">
      <c r="A104" s="33" t="s">
        <v>290</v>
      </c>
      <c r="B104" s="27" t="s">
        <v>291</v>
      </c>
    </row>
    <row r="105" spans="1:2" ht="82.8" x14ac:dyDescent="0.25">
      <c r="A105" s="35" t="s">
        <v>398</v>
      </c>
      <c r="B105" s="30" t="s">
        <v>399</v>
      </c>
    </row>
    <row r="106" spans="1:2" ht="82.8" x14ac:dyDescent="0.25">
      <c r="A106" s="33" t="s">
        <v>286</v>
      </c>
      <c r="B106" s="30" t="s">
        <v>287</v>
      </c>
    </row>
    <row r="107" spans="1:2" ht="207" x14ac:dyDescent="0.25">
      <c r="A107" s="35" t="s">
        <v>386</v>
      </c>
      <c r="B107" s="30" t="s">
        <v>387</v>
      </c>
    </row>
    <row r="108" spans="1:2" ht="110.4" x14ac:dyDescent="0.25">
      <c r="A108" s="34" t="s">
        <v>361</v>
      </c>
      <c r="B108" s="32" t="s">
        <v>362</v>
      </c>
    </row>
    <row r="109" spans="1:2" ht="41.4" x14ac:dyDescent="0.25">
      <c r="A109" s="35" t="s">
        <v>394</v>
      </c>
      <c r="B109" s="27" t="s">
        <v>395</v>
      </c>
    </row>
    <row r="110" spans="1:2" ht="96.6" x14ac:dyDescent="0.25">
      <c r="A110" s="35" t="s">
        <v>25</v>
      </c>
      <c r="B110" s="30" t="s">
        <v>442</v>
      </c>
    </row>
    <row r="111" spans="1:2" ht="55.2" x14ac:dyDescent="0.25">
      <c r="A111" s="35" t="s">
        <v>400</v>
      </c>
      <c r="B111" s="27" t="s">
        <v>401</v>
      </c>
    </row>
    <row r="112" spans="1:2" ht="27.6" x14ac:dyDescent="0.25">
      <c r="A112" s="35" t="s">
        <v>400</v>
      </c>
      <c r="B112" s="39" t="s">
        <v>402</v>
      </c>
    </row>
    <row r="113" spans="1:2" ht="41.4" x14ac:dyDescent="0.25">
      <c r="A113" s="35" t="s">
        <v>438</v>
      </c>
      <c r="B113" s="32" t="s">
        <v>439</v>
      </c>
    </row>
    <row r="114" spans="1:2" ht="82.8" x14ac:dyDescent="0.25">
      <c r="A114" s="300" t="s">
        <v>454</v>
      </c>
      <c r="B114" s="301" t="s">
        <v>455</v>
      </c>
    </row>
    <row r="115" spans="1:2" ht="27.6" x14ac:dyDescent="0.25">
      <c r="A115" s="246" t="s">
        <v>316</v>
      </c>
      <c r="B115" s="32" t="s">
        <v>317</v>
      </c>
    </row>
    <row r="116" spans="1:2" ht="124.2" x14ac:dyDescent="0.25">
      <c r="A116" s="244" t="s">
        <v>403</v>
      </c>
      <c r="B116" s="32" t="s">
        <v>404</v>
      </c>
    </row>
    <row r="117" spans="1:2" ht="41.4" x14ac:dyDescent="0.25">
      <c r="A117" s="33" t="s">
        <v>80</v>
      </c>
      <c r="B117" s="32" t="s">
        <v>405</v>
      </c>
    </row>
    <row r="118" spans="1:2" s="251" customFormat="1" ht="27.6" x14ac:dyDescent="0.25">
      <c r="A118" s="33" t="s">
        <v>414</v>
      </c>
      <c r="B118" s="30" t="s">
        <v>415</v>
      </c>
    </row>
    <row r="119" spans="1:2" customFormat="1" x14ac:dyDescent="0.25">
      <c r="A119" s="33" t="s">
        <v>351</v>
      </c>
      <c r="B119" s="30" t="s">
        <v>352</v>
      </c>
    </row>
    <row r="120" spans="1:2" customFormat="1" ht="27.6" x14ac:dyDescent="0.25">
      <c r="A120" s="34" t="s">
        <v>259</v>
      </c>
      <c r="B120" s="32" t="s">
        <v>260</v>
      </c>
    </row>
    <row r="121" spans="1:2" customFormat="1" ht="41.4" x14ac:dyDescent="0.25">
      <c r="A121" s="35" t="s">
        <v>26</v>
      </c>
      <c r="B121" s="27" t="s">
        <v>328</v>
      </c>
    </row>
    <row r="122" spans="1:2" customFormat="1" ht="41.4" x14ac:dyDescent="0.25">
      <c r="A122" s="33" t="s">
        <v>152</v>
      </c>
      <c r="B122" s="30" t="s">
        <v>329</v>
      </c>
    </row>
    <row r="123" spans="1:2" customFormat="1" ht="55.2" x14ac:dyDescent="0.25">
      <c r="A123" s="35" t="s">
        <v>44</v>
      </c>
      <c r="B123" s="30" t="s">
        <v>326</v>
      </c>
    </row>
    <row r="124" spans="1:2" x14ac:dyDescent="0.25">
      <c r="A124" s="34"/>
      <c r="B124" s="241"/>
    </row>
    <row r="125" spans="1:2" x14ac:dyDescent="0.25">
      <c r="A125" s="34"/>
      <c r="B125" s="241"/>
    </row>
    <row r="126" spans="1:2" x14ac:dyDescent="0.25">
      <c r="A126" s="34"/>
      <c r="B126" s="241"/>
    </row>
    <row r="127" spans="1:2" x14ac:dyDescent="0.25">
      <c r="A127" s="34"/>
      <c r="B127" s="241"/>
    </row>
    <row r="128" spans="1:2" x14ac:dyDescent="0.25">
      <c r="A128" s="34"/>
      <c r="B128" s="241"/>
    </row>
    <row r="129" spans="1:2" x14ac:dyDescent="0.25">
      <c r="A129" s="31"/>
    </row>
    <row r="132" spans="1:2" x14ac:dyDescent="0.25">
      <c r="B132" s="28"/>
    </row>
    <row r="135" spans="1:2" x14ac:dyDescent="0.25">
      <c r="A135" s="33"/>
    </row>
    <row r="138" spans="1:2" x14ac:dyDescent="0.25">
      <c r="B138" s="30"/>
    </row>
    <row r="140" spans="1:2" x14ac:dyDescent="0.25">
      <c r="A140" s="33"/>
      <c r="B140" s="30"/>
    </row>
  </sheetData>
  <sortState xmlns:xlrd2="http://schemas.microsoft.com/office/spreadsheetml/2017/richdata2" ref="A3:B116">
    <sortCondition ref="A2:A116"/>
  </sortState>
  <pageMargins left="0.7" right="0.7" top="0.75" bottom="0.75" header="0.3" footer="0.3"/>
  <pageSetup paperSize="9" scale="5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6</vt:i4>
      </vt:variant>
    </vt:vector>
  </HeadingPairs>
  <TitlesOfParts>
    <vt:vector size="14" baseType="lpstr">
      <vt:lpstr>År 2022</vt:lpstr>
      <vt:lpstr>År 2021</vt:lpstr>
      <vt:lpstr>År 2020</vt:lpstr>
      <vt:lpstr>År 2019</vt:lpstr>
      <vt:lpstr>År 2018</vt:lpstr>
      <vt:lpstr>År 2017</vt:lpstr>
      <vt:lpstr>Anvisning 2021</vt:lpstr>
      <vt:lpstr>Anvisning 2022</vt:lpstr>
      <vt:lpstr>'År 2017'!Tulostusalue</vt:lpstr>
      <vt:lpstr>'År 2018'!Tulostusalue</vt:lpstr>
      <vt:lpstr>'År 2019'!Tulostusalue</vt:lpstr>
      <vt:lpstr>'År 2020'!Tulostusalue</vt:lpstr>
      <vt:lpstr>'År 2021'!Tulostusalue</vt:lpstr>
      <vt:lpstr>'År 2022'!Tulostusalue</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Vuokranmäärityslaskelma-mallipohja</dc:title>
  <dc:creator>suopanki</dc:creator>
  <cp:lastModifiedBy>Suopanki Mirja</cp:lastModifiedBy>
  <cp:lastPrinted>2022-02-02T13:28:01Z</cp:lastPrinted>
  <dcterms:created xsi:type="dcterms:W3CDTF">2013-01-07T11:32:33Z</dcterms:created>
  <dcterms:modified xsi:type="dcterms:W3CDTF">2022-04-05T11:04:34Z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